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8" activeTab="0"/>
  </bookViews>
  <sheets>
    <sheet name="Структура затрат 2023" sheetId="1" r:id="rId1"/>
    <sheet name="Структура затрат 2022" sheetId="2" state="hidden" r:id="rId2"/>
    <sheet name="Структура затрат 2021" sheetId="3" state="hidden" r:id="rId3"/>
    <sheet name="Структура затрат 2020" sheetId="4" state="hidden" r:id="rId4"/>
    <sheet name="Структура затрат 2019" sheetId="5" state="hidden" r:id="rId5"/>
  </sheets>
  <externalReferences>
    <externalReference r:id="rId8"/>
  </externalReferences>
  <definedNames>
    <definedName name="_xlfn.SUMIFS" hidden="1">#NAME?</definedName>
    <definedName name="aa">'[1]Экономия ГТЭЦ 16-18 (2)'!$EI$3</definedName>
    <definedName name="TABLE" localSheetId="4">'Структура затрат 2019'!#REF!</definedName>
    <definedName name="TABLE" localSheetId="3">'Структура затрат 2020'!#REF!</definedName>
    <definedName name="TABLE" localSheetId="2">'Структура затрат 2021'!#REF!</definedName>
    <definedName name="TABLE" localSheetId="1">'Структура затрат 2022'!#REF!</definedName>
    <definedName name="TABLE" localSheetId="0">'Структура затрат 2023'!#REF!</definedName>
    <definedName name="TABLE_2" localSheetId="4">'Структура затрат 2019'!#REF!</definedName>
    <definedName name="TABLE_2" localSheetId="3">'Структура затрат 2020'!#REF!</definedName>
    <definedName name="TABLE_2" localSheetId="2">'Структура затрат 2021'!#REF!</definedName>
    <definedName name="TABLE_2" localSheetId="1">'Структура затрат 2022'!#REF!</definedName>
    <definedName name="TABLE_2" localSheetId="0">'Структура затрат 2023'!#REF!</definedName>
    <definedName name="гг">'[1]Экономия ГТЭЦ 16-18 (2)'!$EJ$3</definedName>
    <definedName name="_xlnm.Print_Titles" localSheetId="4">'Структура затрат 2019'!$25:$26</definedName>
    <definedName name="_xlnm.Print_Titles" localSheetId="3">'Структура затрат 2020'!$25:$26</definedName>
    <definedName name="_xlnm.Print_Titles" localSheetId="2">'Структура затрат 2021'!$25:$26</definedName>
    <definedName name="_xlnm.Print_Titles" localSheetId="1">'Структура затрат 2022'!$25:$26</definedName>
    <definedName name="_xlnm.Print_Titles" localSheetId="0">'Структура затрат 2023'!$25:$26</definedName>
    <definedName name="_xlnm.Print_Area" localSheetId="4">'Структура затрат 2019'!$A$1:$D$201</definedName>
    <definedName name="_xlnm.Print_Area" localSheetId="3">'Структура затрат 2020'!$A$1:$D$201</definedName>
    <definedName name="_xlnm.Print_Area" localSheetId="2">'Структура затрат 2021'!$A$1:$D$201</definedName>
    <definedName name="_xlnm.Print_Area" localSheetId="1">'Структура затрат 2022'!$A$1:$D$201</definedName>
    <definedName name="_xlnm.Print_Area" localSheetId="0">'Структура затрат 2023'!$A$1:$D$200</definedName>
  </definedNames>
  <calcPr fullCalcOnLoad="1"/>
</workbook>
</file>

<file path=xl/sharedStrings.xml><?xml version="1.0" encoding="utf-8"?>
<sst xmlns="http://schemas.openxmlformats.org/spreadsheetml/2006/main" count="2240" uniqueCount="246">
  <si>
    <t>Наименование
показателей</t>
  </si>
  <si>
    <t>Единица измерения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</si>
  <si>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</si>
  <si>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</si>
  <si>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</si>
  <si>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</si>
  <si>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</si>
  <si>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</si>
  <si>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</si>
  <si>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</si>
  <si>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</si>
  <si>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</si>
  <si>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</si>
  <si>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</si>
  <si>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</si>
  <si>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</si>
  <si>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</si>
  <si>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</si>
  <si>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</si>
  <si>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</si>
  <si>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</si>
  <si>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</si>
  <si>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</si>
  <si>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</si>
  <si>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</si>
  <si>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</si>
  <si>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</si>
  <si>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</si>
  <si>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</si>
  <si>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</si>
  <si>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</si>
  <si>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</si>
  <si>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</si>
  <si>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</si>
  <si>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</si>
  <si>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</si>
  <si>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</si>
  <si>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</si>
  <si>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</si>
  <si>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</si>
  <si>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</si>
  <si>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</si>
  <si>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</si>
  <si>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</si>
  <si>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</si>
  <si>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</si>
  <si>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</si>
  <si>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</si>
  <si>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</si>
  <si>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</si>
  <si>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</si>
  <si>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</si>
  <si>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</si>
  <si>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</si>
  <si>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</si>
  <si>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</si>
  <si>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</si>
  <si>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</si>
  <si>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</si>
  <si>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</si>
  <si>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</si>
  <si>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</si>
  <si>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</si>
  <si>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</si>
  <si>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</si>
  <si>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</si>
  <si>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</si>
  <si>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</si>
  <si>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</si>
  <si>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</si>
  <si>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</si>
  <si>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</si>
  <si>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</si>
  <si>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</si>
  <si>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</si>
  <si>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</si>
  <si>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</si>
  <si>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</si>
  <si>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</si>
  <si>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</si>
  <si>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</si>
  <si>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</si>
  <si>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</si>
  <si>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</si>
  <si>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</si>
  <si>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</si>
  <si>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</si>
  <si>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</si>
  <si>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</si>
  <si>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</si>
  <si>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</si>
  <si>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</si>
  <si>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</si>
  <si>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</si>
  <si>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</si>
  <si>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</si>
  <si>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</si>
  <si>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</si>
  <si>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</si>
  <si>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</si>
  <si>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</si>
  <si>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</si>
  <si>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</si>
  <si>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</si>
  <si>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</si>
  <si>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</si>
  <si>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</si>
  <si>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</si>
  <si>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</si>
  <si>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</si>
  <si>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</si>
  <si>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</si>
  <si>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</si>
  <si>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</si>
  <si>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</si>
  <si>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</si>
  <si>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</si>
  <si>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</si>
  <si>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</si>
  <si>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</si>
  <si>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</si>
  <si>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</si>
  <si>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</si>
  <si>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</si>
  <si>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</si>
  <si>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</si>
  <si>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</si>
  <si>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</si>
  <si>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</si>
  <si>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</si>
  <si>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</si>
  <si>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</si>
  <si>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</si>
  <si>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</si>
  <si>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</si>
  <si>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</si>
  <si>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</si>
  <si>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</si>
  <si>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</si>
  <si>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</si>
  <si>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</si>
  <si>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</si>
  <si>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</si>
  <si>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</si>
  <si>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</si>
  <si>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</si>
  <si>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</si>
  <si>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</si>
  <si>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</si>
  <si>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</si>
  <si>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</si>
  <si>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</si>
  <si>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</si>
  <si>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</si>
  <si>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</si>
  <si>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</si>
  <si>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</si>
  <si>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</si>
  <si>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</si>
  <si>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</si>
  <si>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Отпуск тепловой энергии с коллекторов</t>
  </si>
  <si>
    <t>Отпуск тепловой энергии в сеть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</si>
  <si>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</si>
  <si>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</si>
  <si>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</si>
  <si>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</si>
  <si>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</si>
  <si>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</si>
  <si>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</si>
  <si>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относимая на тепловую 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</si>
  <si>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</si>
  <si>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</si>
  <si>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</si>
  <si>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</si>
  <si>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</si>
  <si>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</si>
  <si>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</si>
  <si>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</si>
  <si>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</si>
  <si>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</si>
  <si>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</si>
  <si>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</si>
  <si>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</si>
  <si>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</si>
  <si>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</si>
  <si>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</si>
  <si>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</si>
  <si>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</si>
  <si>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</si>
  <si>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</si>
  <si>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</si>
  <si>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</si>
  <si>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</si>
  <si>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</si>
  <si>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</si>
  <si>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</si>
  <si>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</si>
  <si>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</si>
  <si>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</si>
  <si>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</si>
  <si>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</si>
  <si>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</si>
  <si>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</si>
  <si>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</si>
  <si>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</si>
  <si>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</si>
  <si>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</si>
  <si>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</si>
  <si>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</si>
  <si>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</si>
  <si>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</si>
  <si>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</si>
  <si>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</si>
  <si>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</si>
  <si>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</si>
  <si>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</si>
  <si>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</si>
  <si>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3905601701</t>
  </si>
  <si>
    <t>390601001</t>
  </si>
  <si>
    <t>(4012) 53-43-51</t>
  </si>
  <si>
    <t>"Отраслевое тарифное соглашение в электроэнергетике Российской Федерации на 2019 - 2021 годы" (утв. Общероссийским отраслевым объединением работодателей электроэнергетики "Энергетическая работодательская ассоциация России", Общественной организацией "Всероссийский Электропрофсоюз" 21.12.2018)</t>
  </si>
  <si>
    <t>Структура и объем затрат на производство и реализацию товаров, работ и услуг</t>
  </si>
  <si>
    <t>Основные показатели деятельности организации (когенерация)</t>
  </si>
  <si>
    <t>Фактические показатели за 2019 год</t>
  </si>
  <si>
    <t>АО "Калининградская генерирующая компания"</t>
  </si>
  <si>
    <t>Акционерное общество "Калининградская генерирующая компания"</t>
  </si>
  <si>
    <t xml:space="preserve">приказ СГРЦиТ КО от 29.11.2018 № 85-01т/18 </t>
  </si>
  <si>
    <t>за 2019 год</t>
  </si>
  <si>
    <t>приказ Службы по государственному регулированию цен и тарифов Калининградской области от 10.11.2017 № 85-01э/17 "Об утверждении инвестиционной программы ОАО «Калининградская генерирующая компания» на период 2018-2035 гг.", приказ №75-01э/19 от 07.10.2019 " Овнесении изменений в приказ Службы №85-01э17 от 10.11.2017г. https://www.yantarenergo.ru/dzo/oao-kaliningradskaya-generiruyushchaya-kompaniya/raskrytie-informatsii/raskrytie-informatsii-obshchestvom/investitsionnaya-programma/</t>
  </si>
  <si>
    <t xml:space="preserve">приказ Службы по государственному регулированию цен и тарифов Калининградской области от 10.11.2017 № 85-01э/17 "Об утверждении инвестиционной программы ОАО «Калининградская генерирующая компания» на период 2018-2035 гг.", приказ №75-01э/19 от 07.10.2019 " Овнесении изменений в приказ Службы №85-01э17 от 10.11.2017г. </t>
  </si>
  <si>
    <t>за 2020 год</t>
  </si>
  <si>
    <t>Фактические показатели за 2020 год</t>
  </si>
  <si>
    <t>приказ Службы по государственному регулированию цен и тарифов Калининградской области от 10.11.2017 № 85-01э/17 "Об утверждении инвестиционной программы ОАО «Калининградская генерирующая компания» на период 2018-2035 гг.", приказ №75-01э/19 от 07.10.2019 , № 72-01э/20 от 25.09.2020 )" Овнесении изменений в приказ Службы №85-01э17 от 10.11.2017г. https://www.yantarenergo.ru/dzo/oao-kaliningradskaya-generiruyushchaya-kompaniya/raskrytie-informatsii/raskrytie-informatsii-obshchestvom/investitsionnaya-programma/</t>
  </si>
  <si>
    <t>приказ СГРЦиТ КО от 04.10.2019 № 73-03т/19</t>
  </si>
  <si>
    <t>за 2021 год</t>
  </si>
  <si>
    <t>приказ Службы по государственному регулированию цен и тарифов Калининградской области от 10.11.2017 № 85-01э/17 "Об утверждении инвестиционной программы ОАО «Калининградская генерирующая компания» на период 2018-2037 гг.", приказ №75-01э/19 от 07.10.2019 , № 72-01э/20 от 25.09.2020, №50-03э/21 от 28.10.2021г. )" Овнесении изменений в приказ Службы №85-01э17 от 10.11.2017г. https://www.yantarenergo.ru/dzo/oao-kaliningradskaya-generiruyushchaya-kompaniya/raskrytie-informatsii/raskrytie-informatsii-obshchestvom/investitsionnaya-programma/</t>
  </si>
  <si>
    <t>Фактические показатели за 2021 год</t>
  </si>
  <si>
    <t>приказ СГРЦиТ КО от 07.10.2020 № 75-03т/20</t>
  </si>
  <si>
    <t>за 2022 год</t>
  </si>
  <si>
    <t>Фактические показатели за 2022 год</t>
  </si>
  <si>
    <t>приказ СГРЦиТ КО от 08.11.2021 № 53-01т/21</t>
  </si>
  <si>
    <t>"Отраслевое тарифное соглашение в электроэнергетике Российской Федерации на 2022 - 2024 годы" (утв. Общероссийским отраслевым объединением работодателей электроэнергетики "Энергетическая работодательская ассоциация России", Общественной организацией "Всероссийский Электропрофсоюз" 14.06.2022)</t>
  </si>
  <si>
    <t>приказ Службы по государственному регулированию цен и тарифов Калининградской области от 10.11.2017 № 85-01э/17 "Об утверждении инвестиционной программы ОАО «Калининградская генерирующая компания» на период 2018-2038 гг.", приказ №75-01э/19 от 07.10.2019 , № 72-01э/20 от 25.09.2020, №50-03э/21 от 28.10.2021г.,  №73-01э/22 от 25.10.2022 )" Овнесении изменений в приказ Службы №85-01э17 от 10.11.2017г. https://www.yantarenergo.ru/dzo/oao-kaliningradskaya-generiruyushchaya-kompaniya/raskrytie-informatsii/raskrytie-informatsii-obshchestvom/investitsionnaya-programma/</t>
  </si>
  <si>
    <t>за 2023 год</t>
  </si>
  <si>
    <t>Фактические показатели за 2023 год</t>
  </si>
  <si>
    <t>приказ Службы по государственному регулированию цен и тарифов Калининградской области от 10.11.2017 № 85-01э/17 "Об утверждении инвестиционной программы ОАО «Калининградская генерирующая компания» на период 2018-2039 гг.", приказ №75-01э/19 от 07.10.2019 , № 72-01э/20 от 25.09.2020, №50-03э/21 от 28.10.2021г.,  №73-01э/22 от 25.10.2022,  №57-01э/23  от 05.10.2023 )" Овнесении изменений в приказ Службы №85-01э17 от 10.11.2017г. https://www.yantarenergo.ru/dzo/oao-kaliningradskaya-generiruyushchaya-kompaniya/raskrytie-informatsii/raskrytie-informatsii-obshchestvom/investitsionnaya-programma/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</si>
</sst>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_);_(* \(#,##0.00\);_(* &quot;-&quot;??_);_(@_)"/>
    <numFmt numFmtId="179" formatCode="_(* #,##0.000_);_(* \(#,##0.000\);_(* &quot;-&quot;??_);_(@_)"/>
    <numFmt numFmtId="180" formatCode="#,##0.000"/>
    <numFmt numFmtId="181" formatCode="0.000"/>
    <numFmt numFmtId="182" formatCode="0.0000"/>
    <numFmt numFmtId="183" formatCode="0.0%"/>
    <numFmt numFmtId="184" formatCode="0.000%"/>
    <numFmt numFmtId="185" formatCode="_(* #,##0.00000_);_(* \(#,##0.00000\);_(* &quot;-&quot;??_);_(@_)"/>
    <numFmt numFmtId="186" formatCode="_-* #,##0.000\ _₽_-;\-* #,##0.000\ _₽_-;_-* &quot;-&quot;??\ _₽_-;_-@_-"/>
    <numFmt numFmtId="187" formatCode="_(* #,##0.000000_);_(* \(#,##0.000000\);_(* &quot;-&quot;??_);_(@_)"/>
    <numFmt numFmtId="188" formatCode="_(* #,##0.0000_);_(* \(#,##0.0000\);_(* &quot;-&quot;??_);_(@_)"/>
    <numFmt numFmtId="189" formatCode="0.00000000"/>
    <numFmt numFmtId="190" formatCode="0.0000000"/>
    <numFmt numFmtId="191" formatCode="0.000000"/>
    <numFmt numFmtId="192" formatCode="0.00000"/>
    <numFmt numFmtId="193" formatCode="#,##0.0"/>
    <numFmt numFmtId="194" formatCode="#,##0_ ;[Red]\-#,##0\ "/>
    <numFmt numFmtId="195" formatCode="#,##0.0000"/>
    <numFmt numFmtId="196" formatCode="#,##0.00000"/>
    <numFmt numFmtId="197" formatCode="#,##0;\(#,##0\);\-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_ ;\-#,##0.0\ "/>
  </numFmts>
  <fonts count="4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180" fontId="3" fillId="0" borderId="0" xfId="0" applyNumberFormat="1" applyFont="1" applyBorder="1" applyAlignment="1">
      <alignment vertical="center" wrapText="1"/>
    </xf>
    <xf numFmtId="180" fontId="3" fillId="0" borderId="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193" fontId="3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197" fontId="0" fillId="0" borderId="10" xfId="0" applyNumberForma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>
      <alignment horizontal="center" vertical="top" wrapText="1"/>
    </xf>
    <xf numFmtId="196" fontId="3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top" wrapText="1"/>
    </xf>
    <xf numFmtId="195" fontId="3" fillId="0" borderId="11" xfId="0" applyNumberFormat="1" applyFont="1" applyFill="1" applyBorder="1" applyAlignment="1">
      <alignment horizontal="center" vertical="top" wrapText="1"/>
    </xf>
    <xf numFmtId="180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193" fontId="3" fillId="0" borderId="11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1" fillId="17" borderId="0" xfId="0" applyNumberFormat="1" applyFont="1" applyFill="1" applyBorder="1" applyAlignment="1">
      <alignment horizontal="left"/>
    </xf>
    <xf numFmtId="3" fontId="3" fillId="17" borderId="10" xfId="0" applyNumberFormat="1" applyFont="1" applyFill="1" applyBorder="1" applyAlignment="1">
      <alignment horizontal="center" vertical="top" wrapText="1"/>
    </xf>
    <xf numFmtId="4" fontId="3" fillId="17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top"/>
    </xf>
    <xf numFmtId="49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Обычный 64" xfId="54"/>
    <cellStyle name="Обычный 7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88;&#1072;&#1089;&#1095;&#1077;&#1090;%20&#1090;&#1072;&#1088;&#1080;&#1092;&#1072;\2019\&#1050;&#1043;&#1050;\&#1087;&#1088;&#1077;&#1076;&#1074;&#1072;&#1088;&#1080;&#1090;&#1077;&#1083;&#1100;&#1085;&#1086;%20&#1085;&#1072;%202019&#1075;.%20&#1091;&#1076;&#1077;&#1083;&#1100;&#1085;&#1080;&#1082;%20&#1085;&#1072;%20180%20&#1089;%20&#1056;&#10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ФАКТ 2014"/>
      <sheetName val="Лист3"/>
      <sheetName val="изл. по проверке"/>
      <sheetName val=" доли затрат на ЭЭ и ТЭ Таб.4"/>
      <sheetName val="вып. по затр. ТЭ(2016-17)"/>
      <sheetName val="хим реагенты"/>
      <sheetName val="проч"/>
      <sheetName val="ФАКТ "/>
      <sheetName val="вып. по затр. ЭЭ Таб.5"/>
      <sheetName val="вып. ГТЭЦ 2014"/>
      <sheetName val="вып. по затр. ТЭ Таб.7 "/>
      <sheetName val="15 ТЭ Таб.8"/>
      <sheetName val="Передача. кальк на 2014г."/>
      <sheetName val="формирование ПО ГТЭЦ"/>
      <sheetName val="анализ вариаций тарифа"/>
      <sheetName val="формирование ПО ТЭЦ-1"/>
      <sheetName val="расчет 2хставки"/>
      <sheetName val="Ам ВЭС"/>
      <sheetName val="вып. ГТЭЦ"/>
      <sheetName val="электроэнергия КГК (по утверд)"/>
      <sheetName val="П-4"/>
      <sheetName val="4.9."/>
      <sheetName val="15 свод (она же таб. 4))"/>
      <sheetName val="15 ЭЭ Таб.3"/>
      <sheetName val="свод по тарифам ТЭ ТН (2017)"/>
      <sheetName val="вып. по в др. исп (таб.5."/>
      <sheetName val="вып.расчет на 2017"/>
      <sheetName val="расчет 2хставки (2016)"/>
      <sheetName val="5.9. свод "/>
      <sheetName val="5.9. свод (подог нов Т)"/>
      <sheetName val="ПО Гусев"/>
      <sheetName val="5.9. свод (подог нов Т) с повТ"/>
      <sheetName val="15 ТЭ реализ. Таб.6 "/>
      <sheetName val="вып. по затр. ЭЭ Таб.5 (2016-17"/>
      <sheetName val="ПО КТС"/>
      <sheetName val="ТН по КТС"/>
      <sheetName val="баланс теплоносителя"/>
      <sheetName val="тариф на теплоноситель"/>
      <sheetName val="численность"/>
      <sheetName val="Ам ТЭЦ1"/>
      <sheetName val="ремонт, усл.пр хар"/>
      <sheetName val="9"/>
      <sheetName val="11"/>
      <sheetName val="5.2.Рас. Подк"/>
      <sheetName val="5.3. ТЭЦ-1"/>
      <sheetName val="5.3. ГТЭЦ"/>
      <sheetName val="5.9. свод 2017"/>
      <sheetName val="выпад. с тарифом в своде"/>
      <sheetName val="факт 2015"/>
      <sheetName val="РТС Ю Заявка (2)"/>
      <sheetName val="вода"/>
      <sheetName val="Цена ЭЭ"/>
      <sheetName val="9(2018-19)"/>
      <sheetName val="11 (2018-19)"/>
      <sheetName val="вода РТС"/>
      <sheetName val="ЭЭ факт вспомогат."/>
      <sheetName val="ЭЭ РТС"/>
      <sheetName val="Ам РТС"/>
      <sheetName val="5.9. св 18 ТЭЦ1 ГТЭЦ)"/>
      <sheetName val="Ар зем ТЭЦ-1,  РТС"/>
      <sheetName val="РТСЮ НР"/>
      <sheetName val="ЭЭ ГТЭЦ"/>
      <sheetName val="5.3.18 ГТЭЦ "/>
      <sheetName val="ОПО"/>
      <sheetName val="Ам ГТЭЦ"/>
      <sheetName val="ар зем ГТЭЦ"/>
      <sheetName val="5.3.18 ТЭЦ-1 (2)"/>
      <sheetName val="Ам ТЭЦ1 ИА"/>
      <sheetName val="АМ ТЭЦ 1"/>
      <sheetName val="выбросы"/>
      <sheetName val="Расчет расхода воды"/>
      <sheetName val="Расчет тарифа на теплоноситель"/>
      <sheetName val="Вода (Гусев)"/>
      <sheetName val="выпад 2016 свод ЭЭ"/>
      <sheetName val="заявка по выпадающим на 2018"/>
      <sheetName val="Выпадающие 2016 э-о "/>
      <sheetName val="Выпадающие 2016 долгосрочка"/>
      <sheetName val="водный налог"/>
      <sheetName val="баланс"/>
      <sheetName val="вып. по  ЭЭ Таб.5 за 2016"/>
      <sheetName val="Лист1"/>
      <sheetName val="АмГТ"/>
      <sheetName val="вып. по топл."/>
      <sheetName val="15 свод"/>
      <sheetName val="энергия на хоз нужды"/>
      <sheetName val="расходы на топливо"/>
      <sheetName val="фзп"/>
      <sheetName val="ремонт"/>
      <sheetName val="выпадающие (дополнительные)"/>
      <sheetName val="вып ГРЭС2"/>
      <sheetName val="опр. доли затрат ГРЭС2"/>
      <sheetName val="опр. доли затрат ГТЭЦ"/>
      <sheetName val="всп ГТ"/>
      <sheetName val=" топл."/>
      <sheetName val="ГТЭЦ энергия"/>
      <sheetName val="ремонт ГТ"/>
      <sheetName val="фзп ГТ"/>
      <sheetName val="др"/>
      <sheetName val="ремонт ВЭС"/>
      <sheetName val="выпадающие по выручке"/>
      <sheetName val="Отчет о совместимости"/>
      <sheetName val="метод индексациии по ЭЭ"/>
      <sheetName val="9(2018-19) (2)"/>
      <sheetName val="11 (2018-19) (2)"/>
      <sheetName val="5.3.18 ГТЭЦ  (2019)"/>
      <sheetName val="5.9. свод2019-2023"/>
      <sheetName val="5.3.18 ТЭЦ-1 (2019)"/>
      <sheetName val="ФОТ 2019"/>
      <sheetName val="числ 2019"/>
      <sheetName val="РТСЮ НР 2019"/>
      <sheetName val="анализ тарифов 2018"/>
      <sheetName val="анализ тарифов (2)"/>
      <sheetName val="Выпадающие 2017 долгоср"/>
      <sheetName val="Выпадающие 2017 э-о "/>
      <sheetName val="Экономия ГТЭЦ 16-18 (2)"/>
      <sheetName val="Экономия  РТСЮ 17-21"/>
      <sheetName val="ЭкономияТЭЦ-1 16-18"/>
      <sheetName val="выпад 2017 свод ЭЭ"/>
      <sheetName val="Выпадающие 2017 долгосрочка"/>
      <sheetName val="тепло РТСЮ"/>
      <sheetName val="теплоноситель РТСЮ"/>
      <sheetName val="тепло ТЭЦ-1"/>
      <sheetName val="теплоноситель ТЭЦ-1"/>
      <sheetName val="электро ВЭС"/>
      <sheetName val="тепло ГТЭЦ"/>
      <sheetName val="электро ГТЭЦ"/>
      <sheetName val="выпад.с динамикой компенсации п"/>
      <sheetName val="уд. расхода ЭЭ на Тэ"/>
      <sheetName val="баланс Воды, ПДВ"/>
      <sheetName val="выпад. с тарифом в своде (2)"/>
      <sheetName val="Лист5"/>
      <sheetName val="2019-2023 (КГК ТЭЦ-1)"/>
      <sheetName val="2019-2023 (КГК ГТЭЦ)"/>
      <sheetName val="свод для совещания"/>
    </sheetNames>
    <sheetDataSet>
      <sheetData sheetId="115">
        <row r="3">
          <cell r="EI3">
            <v>1.037</v>
          </cell>
          <cell r="EJ3">
            <v>1.046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view="pageBreakPreview" zoomScaleSheetLayoutView="100" zoomScalePageLayoutView="0" workbookViewId="0" topLeftCell="A182">
      <selection activeCell="B210" sqref="B210"/>
    </sheetView>
  </sheetViews>
  <sheetFormatPr defaultColWidth="0.875" defaultRowHeight="12.75" outlineLevelRow="1"/>
  <cols>
    <col min="1" max="1" width="11.375" style="1" customWidth="1"/>
    <col min="2" max="2" width="70.875" style="1" customWidth="1"/>
    <col min="3" max="3" width="23.125" style="1" customWidth="1"/>
    <col min="4" max="4" width="52.125" style="30" customWidth="1"/>
    <col min="5" max="5" width="16.00390625" style="1" customWidth="1"/>
    <col min="6" max="8" width="2.625" style="1" customWidth="1"/>
    <col min="9" max="30" width="11.125" style="1" customWidth="1"/>
    <col min="31" max="16384" width="0.875" style="1" customWidth="1"/>
  </cols>
  <sheetData>
    <row r="1" spans="1:9" s="4" customFormat="1" ht="16.5">
      <c r="A1" s="48" t="s">
        <v>221</v>
      </c>
      <c r="B1" s="48"/>
      <c r="C1" s="48"/>
      <c r="D1" s="48"/>
      <c r="E1" s="34"/>
      <c r="F1" s="34"/>
      <c r="G1" s="34"/>
      <c r="H1" s="34"/>
      <c r="I1" s="34"/>
    </row>
    <row r="2" spans="1:9" s="4" customFormat="1" ht="6" customHeight="1">
      <c r="A2" s="35"/>
      <c r="B2" s="35"/>
      <c r="C2" s="35"/>
      <c r="D2" s="35"/>
      <c r="E2" s="34"/>
      <c r="F2" s="34"/>
      <c r="G2" s="34"/>
      <c r="H2" s="34"/>
      <c r="I2" s="34"/>
    </row>
    <row r="3" spans="1:9" s="4" customFormat="1" ht="16.5">
      <c r="A3" s="34"/>
      <c r="B3" s="48" t="s">
        <v>243</v>
      </c>
      <c r="C3" s="48"/>
      <c r="D3" s="48"/>
      <c r="E3" s="34"/>
      <c r="F3" s="34"/>
      <c r="G3" s="34"/>
      <c r="H3" s="34"/>
      <c r="I3" s="34"/>
    </row>
    <row r="4" spans="1:9" s="4" customFormat="1" ht="16.5">
      <c r="A4" s="48" t="s">
        <v>2</v>
      </c>
      <c r="B4" s="48"/>
      <c r="C4" s="48"/>
      <c r="D4" s="48"/>
      <c r="E4" s="34"/>
      <c r="F4" s="34"/>
      <c r="G4" s="34"/>
      <c r="H4" s="34"/>
      <c r="I4" s="34"/>
    </row>
    <row r="5" spans="1:9" ht="15" hidden="1">
      <c r="A5" s="33"/>
      <c r="B5" s="33"/>
      <c r="C5" s="33"/>
      <c r="D5" s="33"/>
      <c r="E5" s="33"/>
      <c r="F5" s="33"/>
      <c r="G5" s="33"/>
      <c r="H5" s="33"/>
      <c r="I5" s="33"/>
    </row>
    <row r="6" spans="1:9" ht="15" hidden="1">
      <c r="A6" s="49" t="s">
        <v>225</v>
      </c>
      <c r="B6" s="49"/>
      <c r="C6" s="49"/>
      <c r="D6" s="49"/>
      <c r="E6" s="33"/>
      <c r="F6" s="33"/>
      <c r="G6" s="33"/>
      <c r="H6" s="33"/>
      <c r="I6" s="33"/>
    </row>
    <row r="7" spans="1:9" s="3" customFormat="1" ht="12.75" hidden="1">
      <c r="A7" s="50" t="s">
        <v>3</v>
      </c>
      <c r="B7" s="50"/>
      <c r="C7" s="50"/>
      <c r="D7" s="50"/>
      <c r="E7" s="36"/>
      <c r="F7" s="36"/>
      <c r="G7" s="36"/>
      <c r="H7" s="36"/>
      <c r="I7" s="36"/>
    </row>
    <row r="8" spans="1:9" ht="15" hidden="1">
      <c r="A8" s="49" t="s">
        <v>224</v>
      </c>
      <c r="B8" s="49"/>
      <c r="C8" s="49"/>
      <c r="D8" s="49"/>
      <c r="E8" s="33"/>
      <c r="F8" s="33"/>
      <c r="G8" s="33"/>
      <c r="H8" s="33"/>
      <c r="I8" s="33"/>
    </row>
    <row r="9" spans="1:9" ht="15" hidden="1">
      <c r="A9" s="33"/>
      <c r="B9" s="33"/>
      <c r="C9" s="33"/>
      <c r="D9" s="33"/>
      <c r="E9" s="33"/>
      <c r="F9" s="33"/>
      <c r="G9" s="33"/>
      <c r="H9" s="33"/>
      <c r="I9" s="33"/>
    </row>
    <row r="10" spans="1:9" ht="15" hidden="1">
      <c r="A10" s="46" t="s">
        <v>4</v>
      </c>
      <c r="B10" s="46"/>
      <c r="C10" s="46"/>
      <c r="D10" s="46"/>
      <c r="E10" s="33"/>
      <c r="F10" s="33"/>
      <c r="G10" s="33"/>
      <c r="H10" s="33"/>
      <c r="I10" s="33"/>
    </row>
    <row r="11" spans="1:9" ht="15" hidden="1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15" hidden="1">
      <c r="A12" s="33" t="s">
        <v>5</v>
      </c>
      <c r="B12" s="33"/>
      <c r="C12" s="47"/>
      <c r="D12" s="47"/>
      <c r="E12" s="33"/>
      <c r="F12" s="33"/>
      <c r="G12" s="33"/>
      <c r="H12" s="33"/>
      <c r="I12" s="33"/>
    </row>
    <row r="13" spans="1:9" ht="15" hidden="1">
      <c r="A13" s="33" t="s">
        <v>6</v>
      </c>
      <c r="B13" s="33"/>
      <c r="C13" s="44"/>
      <c r="D13" s="44"/>
      <c r="E13" s="33"/>
      <c r="F13" s="33"/>
      <c r="G13" s="33"/>
      <c r="H13" s="33"/>
      <c r="I13" s="33"/>
    </row>
    <row r="14" spans="1:9" ht="15" hidden="1">
      <c r="A14" s="33" t="s">
        <v>7</v>
      </c>
      <c r="B14" s="33"/>
      <c r="C14" s="43"/>
      <c r="D14" s="43"/>
      <c r="E14" s="33"/>
      <c r="F14" s="33"/>
      <c r="G14" s="33"/>
      <c r="H14" s="33"/>
      <c r="I14" s="33"/>
    </row>
    <row r="15" spans="1:9" ht="15" hidden="1">
      <c r="A15" s="33" t="s">
        <v>8</v>
      </c>
      <c r="B15" s="33"/>
      <c r="C15" s="45"/>
      <c r="D15" s="45"/>
      <c r="E15" s="33"/>
      <c r="F15" s="33"/>
      <c r="G15" s="33"/>
      <c r="H15" s="33"/>
      <c r="I15" s="33"/>
    </row>
    <row r="16" spans="1:9" ht="15" hidden="1">
      <c r="A16" s="33" t="s">
        <v>9</v>
      </c>
      <c r="B16" s="43" t="s">
        <v>217</v>
      </c>
      <c r="C16" s="43"/>
      <c r="D16" s="43"/>
      <c r="E16" s="33"/>
      <c r="F16" s="33"/>
      <c r="G16" s="33"/>
      <c r="H16" s="33"/>
      <c r="I16" s="33"/>
    </row>
    <row r="17" spans="1:9" ht="15" hidden="1">
      <c r="A17" s="33" t="s">
        <v>10</v>
      </c>
      <c r="B17" s="43" t="s">
        <v>218</v>
      </c>
      <c r="C17" s="43"/>
      <c r="D17" s="43"/>
      <c r="E17" s="33"/>
      <c r="F17" s="33"/>
      <c r="G17" s="33"/>
      <c r="H17" s="33"/>
      <c r="I17" s="33"/>
    </row>
    <row r="18" spans="1:9" ht="15" hidden="1">
      <c r="A18" s="33" t="s">
        <v>11</v>
      </c>
      <c r="B18" s="33"/>
      <c r="C18" s="44"/>
      <c r="D18" s="44"/>
      <c r="E18" s="33"/>
      <c r="F18" s="33"/>
      <c r="G18" s="33"/>
      <c r="H18" s="33"/>
      <c r="I18" s="33"/>
    </row>
    <row r="19" spans="1:9" ht="15" hidden="1">
      <c r="A19" s="33" t="s">
        <v>12</v>
      </c>
      <c r="B19" s="33"/>
      <c r="C19" s="45"/>
      <c r="D19" s="45"/>
      <c r="E19" s="33"/>
      <c r="F19" s="33"/>
      <c r="G19" s="33"/>
      <c r="H19" s="33"/>
      <c r="I19" s="33"/>
    </row>
    <row r="20" spans="1:9" ht="15" hidden="1">
      <c r="A20" s="33" t="s">
        <v>13</v>
      </c>
      <c r="B20" s="33"/>
      <c r="C20" s="43"/>
      <c r="D20" s="43"/>
      <c r="E20" s="33"/>
      <c r="F20" s="33"/>
      <c r="G20" s="33"/>
      <c r="H20" s="33"/>
      <c r="I20" s="33"/>
    </row>
    <row r="21" spans="1:9" ht="15" hidden="1">
      <c r="A21" s="33" t="s">
        <v>14</v>
      </c>
      <c r="B21" s="43" t="s">
        <v>219</v>
      </c>
      <c r="C21" s="43"/>
      <c r="D21" s="43"/>
      <c r="E21" s="33"/>
      <c r="F21" s="33"/>
      <c r="G21" s="33"/>
      <c r="H21" s="33"/>
      <c r="I21" s="33"/>
    </row>
    <row r="22" spans="1:9" ht="15" hidden="1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5">
      <c r="A23" s="46" t="s">
        <v>222</v>
      </c>
      <c r="B23" s="46"/>
      <c r="C23" s="46"/>
      <c r="D23" s="46"/>
      <c r="E23" s="37"/>
      <c r="F23" s="33"/>
      <c r="G23" s="33"/>
      <c r="H23" s="33"/>
      <c r="I23" s="33"/>
    </row>
    <row r="24" spans="1:9" ht="15">
      <c r="A24" s="33"/>
      <c r="B24" s="33"/>
      <c r="C24" s="33"/>
      <c r="D24" s="33"/>
      <c r="E24" s="33"/>
      <c r="F24" s="33"/>
      <c r="G24" s="33"/>
      <c r="H24" s="33"/>
      <c r="I24" s="33"/>
    </row>
    <row r="25" spans="1:4" s="3" customFormat="1" ht="30" customHeight="1">
      <c r="A25" s="39" t="s">
        <v>0</v>
      </c>
      <c r="B25" s="39"/>
      <c r="C25" s="39" t="s">
        <v>1</v>
      </c>
      <c r="D25" s="40" t="s">
        <v>244</v>
      </c>
    </row>
    <row r="26" spans="1:4" s="3" customFormat="1" ht="12.75">
      <c r="A26" s="39"/>
      <c r="B26" s="39"/>
      <c r="C26" s="39"/>
      <c r="D26" s="40"/>
    </row>
    <row r="27" spans="1:4" s="2" customFormat="1" ht="45.75" customHeight="1">
      <c r="A27" s="41" t="s">
        <v>15</v>
      </c>
      <c r="B27" s="41"/>
      <c r="C27" s="41"/>
      <c r="D27" s="41"/>
    </row>
    <row r="28" spans="1:4" s="3" customFormat="1" ht="12.75">
      <c r="A28" s="6" t="s">
        <v>17</v>
      </c>
      <c r="B28" s="11" t="s">
        <v>16</v>
      </c>
      <c r="C28" s="12"/>
      <c r="D28" s="13"/>
    </row>
    <row r="29" spans="1:4" ht="15">
      <c r="A29" s="27" t="s">
        <v>19</v>
      </c>
      <c r="B29" s="28" t="s">
        <v>20</v>
      </c>
      <c r="C29" s="13" t="s">
        <v>21</v>
      </c>
      <c r="D29" s="13">
        <v>246395.36585</v>
      </c>
    </row>
    <row r="30" spans="1:4" s="3" customFormat="1" ht="12.75">
      <c r="A30" s="27" t="s">
        <v>22</v>
      </c>
      <c r="B30" s="28" t="s">
        <v>23</v>
      </c>
      <c r="C30" s="13" t="s">
        <v>21</v>
      </c>
      <c r="D30" s="13">
        <f>D29-D179*1000</f>
        <v>-102880.12607000006</v>
      </c>
    </row>
    <row r="31" spans="1:4" s="3" customFormat="1" ht="12.75">
      <c r="A31" s="27" t="s">
        <v>24</v>
      </c>
      <c r="B31" s="28" t="s">
        <v>25</v>
      </c>
      <c r="C31" s="13" t="s">
        <v>21</v>
      </c>
      <c r="D31" s="13">
        <f>D30+D174*1000</f>
        <v>-12116.006460170058</v>
      </c>
    </row>
    <row r="32" spans="1:4" s="3" customFormat="1" ht="15.75" customHeight="1">
      <c r="A32" s="27" t="s">
        <v>26</v>
      </c>
      <c r="B32" s="28" t="s">
        <v>27</v>
      </c>
      <c r="C32" s="13" t="s">
        <v>21</v>
      </c>
      <c r="D32" s="13">
        <f>D198*1000</f>
        <v>-4212.55675317434</v>
      </c>
    </row>
    <row r="33" spans="1:4" s="3" customFormat="1" ht="12.75">
      <c r="A33" s="27" t="s">
        <v>28</v>
      </c>
      <c r="B33" s="28" t="s">
        <v>29</v>
      </c>
      <c r="C33" s="13"/>
      <c r="D33" s="13"/>
    </row>
    <row r="34" spans="1:4" s="3" customFormat="1" ht="26.25">
      <c r="A34" s="27" t="s">
        <v>30</v>
      </c>
      <c r="B34" s="28" t="s">
        <v>32</v>
      </c>
      <c r="C34" s="13" t="s">
        <v>31</v>
      </c>
      <c r="D34" s="13">
        <f>D32/D29*100</f>
        <v>-1.7096736940007426</v>
      </c>
    </row>
    <row r="35" spans="1:4" s="3" customFormat="1" ht="12.75" hidden="1" outlineLevel="1">
      <c r="A35" s="27" t="s">
        <v>33</v>
      </c>
      <c r="B35" s="28" t="s">
        <v>34</v>
      </c>
      <c r="C35" s="13"/>
      <c r="D35" s="13"/>
    </row>
    <row r="36" spans="1:4" s="3" customFormat="1" ht="26.25" hidden="1" outlineLevel="1">
      <c r="A36" s="27" t="s">
        <v>35</v>
      </c>
      <c r="B36" s="28" t="s">
        <v>37</v>
      </c>
      <c r="C36" s="13" t="s">
        <v>36</v>
      </c>
      <c r="D36" s="13"/>
    </row>
    <row r="37" spans="1:4" s="3" customFormat="1" ht="12.75" hidden="1" outlineLevel="1">
      <c r="A37" s="27" t="s">
        <v>38</v>
      </c>
      <c r="B37" s="28" t="s">
        <v>40</v>
      </c>
      <c r="C37" s="13" t="s">
        <v>39</v>
      </c>
      <c r="D37" s="13"/>
    </row>
    <row r="38" spans="1:4" s="3" customFormat="1" ht="12.75" hidden="1" outlineLevel="1">
      <c r="A38" s="27" t="s">
        <v>41</v>
      </c>
      <c r="B38" s="28" t="s">
        <v>42</v>
      </c>
      <c r="C38" s="13" t="s">
        <v>36</v>
      </c>
      <c r="D38" s="13"/>
    </row>
    <row r="39" spans="1:4" s="3" customFormat="1" ht="12.75" hidden="1" outlineLevel="1">
      <c r="A39" s="27" t="s">
        <v>43</v>
      </c>
      <c r="B39" s="28" t="s">
        <v>45</v>
      </c>
      <c r="C39" s="13" t="s">
        <v>44</v>
      </c>
      <c r="D39" s="18"/>
    </row>
    <row r="40" spans="1:4" s="3" customFormat="1" ht="28.5" hidden="1" outlineLevel="1">
      <c r="A40" s="27" t="s">
        <v>46</v>
      </c>
      <c r="B40" s="28" t="s">
        <v>47</v>
      </c>
      <c r="C40" s="13" t="s">
        <v>44</v>
      </c>
      <c r="D40" s="18"/>
    </row>
    <row r="41" spans="1:4" s="3" customFormat="1" ht="12.75" hidden="1" outlineLevel="1">
      <c r="A41" s="27" t="s">
        <v>48</v>
      </c>
      <c r="B41" s="28" t="s">
        <v>49</v>
      </c>
      <c r="C41" s="13" t="s">
        <v>31</v>
      </c>
      <c r="D41" s="13"/>
    </row>
    <row r="42" spans="1:4" s="3" customFormat="1" ht="39" hidden="1" outlineLevel="1">
      <c r="A42" s="27" t="s">
        <v>50</v>
      </c>
      <c r="B42" s="28" t="s">
        <v>215</v>
      </c>
      <c r="C42" s="13"/>
      <c r="D42" s="13"/>
    </row>
    <row r="43" spans="1:4" s="3" customFormat="1" ht="26.25" hidden="1" outlineLevel="1">
      <c r="A43" s="27" t="s">
        <v>51</v>
      </c>
      <c r="B43" s="28" t="s">
        <v>52</v>
      </c>
      <c r="C43" s="13" t="s">
        <v>39</v>
      </c>
      <c r="D43" s="13"/>
    </row>
    <row r="44" spans="1:4" s="3" customFormat="1" ht="26.25" hidden="1" outlineLevel="1">
      <c r="A44" s="27" t="s">
        <v>53</v>
      </c>
      <c r="B44" s="28" t="s">
        <v>54</v>
      </c>
      <c r="C44" s="13"/>
      <c r="D44" s="13"/>
    </row>
    <row r="45" spans="1:4" s="3" customFormat="1" ht="54.75" hidden="1" outlineLevel="1">
      <c r="A45" s="27" t="s">
        <v>55</v>
      </c>
      <c r="B45" s="28" t="s">
        <v>214</v>
      </c>
      <c r="C45" s="13" t="s">
        <v>21</v>
      </c>
      <c r="D45" s="13"/>
    </row>
    <row r="46" spans="1:4" s="3" customFormat="1" ht="12.75" hidden="1" outlineLevel="1">
      <c r="A46" s="27"/>
      <c r="B46" s="28" t="s">
        <v>56</v>
      </c>
      <c r="C46" s="13"/>
      <c r="D46" s="13"/>
    </row>
    <row r="47" spans="1:4" s="3" customFormat="1" ht="12.75" hidden="1" outlineLevel="1">
      <c r="A47" s="27"/>
      <c r="B47" s="28" t="s">
        <v>57</v>
      </c>
      <c r="C47" s="13"/>
      <c r="D47" s="13"/>
    </row>
    <row r="48" spans="1:4" s="3" customFormat="1" ht="12.75" hidden="1" outlineLevel="1">
      <c r="A48" s="27"/>
      <c r="B48" s="28" t="s">
        <v>58</v>
      </c>
      <c r="C48" s="13"/>
      <c r="D48" s="13"/>
    </row>
    <row r="49" spans="1:4" s="3" customFormat="1" ht="12.75" hidden="1" outlineLevel="1">
      <c r="A49" s="27"/>
      <c r="B49" s="28" t="s">
        <v>59</v>
      </c>
      <c r="C49" s="13"/>
      <c r="D49" s="13"/>
    </row>
    <row r="50" spans="1:4" s="3" customFormat="1" ht="54.75" hidden="1" outlineLevel="1">
      <c r="A50" s="27" t="s">
        <v>60</v>
      </c>
      <c r="B50" s="28" t="s">
        <v>216</v>
      </c>
      <c r="C50" s="13" t="s">
        <v>21</v>
      </c>
      <c r="D50" s="13"/>
    </row>
    <row r="51" spans="1:4" s="3" customFormat="1" ht="12.75" hidden="1" outlineLevel="1">
      <c r="A51" s="27" t="s">
        <v>61</v>
      </c>
      <c r="B51" s="28" t="s">
        <v>62</v>
      </c>
      <c r="C51" s="13" t="s">
        <v>21</v>
      </c>
      <c r="D51" s="13"/>
    </row>
    <row r="52" spans="1:4" s="3" customFormat="1" ht="12.75" collapsed="1">
      <c r="A52" s="27" t="s">
        <v>63</v>
      </c>
      <c r="B52" s="28" t="s">
        <v>64</v>
      </c>
      <c r="C52" s="13" t="s">
        <v>21</v>
      </c>
      <c r="D52" s="38">
        <v>83692.6</v>
      </c>
    </row>
    <row r="53" spans="1:4" s="3" customFormat="1" ht="151.5" customHeight="1">
      <c r="A53" s="27" t="s">
        <v>65</v>
      </c>
      <c r="B53" s="28" t="s">
        <v>66</v>
      </c>
      <c r="C53" s="13"/>
      <c r="D53" s="13" t="s">
        <v>245</v>
      </c>
    </row>
    <row r="54" spans="1:4" s="3" customFormat="1" ht="12.75" hidden="1" outlineLevel="1">
      <c r="A54" s="27" t="s">
        <v>67</v>
      </c>
      <c r="B54" s="28" t="s">
        <v>69</v>
      </c>
      <c r="C54" s="13" t="s">
        <v>68</v>
      </c>
      <c r="D54" s="13"/>
    </row>
    <row r="55" spans="1:4" s="3" customFormat="1" ht="26.25" hidden="1" outlineLevel="1">
      <c r="A55" s="27" t="s">
        <v>70</v>
      </c>
      <c r="B55" s="28" t="s">
        <v>72</v>
      </c>
      <c r="C55" s="13" t="s">
        <v>71</v>
      </c>
      <c r="D55" s="13"/>
    </row>
    <row r="56" spans="1:4" s="3" customFormat="1" ht="26.25" hidden="1" outlineLevel="1">
      <c r="A56" s="27" t="s">
        <v>73</v>
      </c>
      <c r="B56" s="28" t="s">
        <v>74</v>
      </c>
      <c r="C56" s="13"/>
      <c r="D56" s="13"/>
    </row>
    <row r="57" spans="1:4" s="3" customFormat="1" ht="12.75" collapsed="1">
      <c r="A57" s="27" t="s">
        <v>75</v>
      </c>
      <c r="B57" s="28" t="s">
        <v>77</v>
      </c>
      <c r="C57" s="13" t="s">
        <v>76</v>
      </c>
      <c r="D57" s="13">
        <v>115</v>
      </c>
    </row>
    <row r="58" spans="1:4" s="3" customFormat="1" ht="26.25">
      <c r="A58" s="27" t="s">
        <v>78</v>
      </c>
      <c r="B58" s="28" t="s">
        <v>80</v>
      </c>
      <c r="C58" s="13" t="s">
        <v>79</v>
      </c>
      <c r="D58" s="16">
        <v>50.501</v>
      </c>
    </row>
    <row r="59" spans="1:6" s="3" customFormat="1" ht="91.5" customHeight="1">
      <c r="A59" s="27" t="s">
        <v>81</v>
      </c>
      <c r="B59" s="28" t="s">
        <v>82</v>
      </c>
      <c r="C59" s="13"/>
      <c r="D59" s="13" t="s">
        <v>241</v>
      </c>
      <c r="E59" s="22"/>
      <c r="F59" s="22"/>
    </row>
    <row r="60" spans="1:4" s="3" customFormat="1" ht="12.75">
      <c r="A60" s="27" t="s">
        <v>83</v>
      </c>
      <c r="B60" s="28" t="s">
        <v>84</v>
      </c>
      <c r="C60" s="13" t="s">
        <v>21</v>
      </c>
      <c r="D60" s="13">
        <v>408240</v>
      </c>
    </row>
    <row r="61" spans="1:4" s="3" customFormat="1" ht="26.25" outlineLevel="1">
      <c r="A61" s="27" t="s">
        <v>85</v>
      </c>
      <c r="B61" s="28" t="s">
        <v>86</v>
      </c>
      <c r="C61" s="13" t="s">
        <v>21</v>
      </c>
      <c r="D61" s="13"/>
    </row>
    <row r="62" spans="1:4" s="3" customFormat="1" ht="13.5">
      <c r="A62" s="42" t="s">
        <v>87</v>
      </c>
      <c r="B62" s="42"/>
      <c r="C62" s="42"/>
      <c r="D62" s="42"/>
    </row>
    <row r="63" spans="1:4" s="3" customFormat="1" ht="12.75" hidden="1" outlineLevel="1">
      <c r="A63" s="27" t="s">
        <v>17</v>
      </c>
      <c r="B63" s="28" t="s">
        <v>88</v>
      </c>
      <c r="C63" s="13"/>
      <c r="D63" s="31"/>
    </row>
    <row r="64" spans="1:4" s="3" customFormat="1" ht="12.75" hidden="1" outlineLevel="1">
      <c r="A64" s="27"/>
      <c r="B64" s="28" t="s">
        <v>56</v>
      </c>
      <c r="C64" s="13"/>
      <c r="D64" s="31"/>
    </row>
    <row r="65" spans="1:4" s="3" customFormat="1" ht="12.75" hidden="1" outlineLevel="1">
      <c r="A65" s="27" t="s">
        <v>19</v>
      </c>
      <c r="B65" s="28" t="s">
        <v>89</v>
      </c>
      <c r="C65" s="13" t="s">
        <v>44</v>
      </c>
      <c r="D65" s="31"/>
    </row>
    <row r="66" spans="1:4" s="3" customFormat="1" ht="12.75" hidden="1" outlineLevel="1">
      <c r="A66" s="27" t="s">
        <v>90</v>
      </c>
      <c r="B66" s="28" t="s">
        <v>91</v>
      </c>
      <c r="C66" s="13" t="s">
        <v>44</v>
      </c>
      <c r="D66" s="31"/>
    </row>
    <row r="67" spans="1:4" s="3" customFormat="1" ht="12.75" hidden="1" outlineLevel="1">
      <c r="A67" s="27"/>
      <c r="B67" s="28" t="s">
        <v>92</v>
      </c>
      <c r="C67" s="13" t="s">
        <v>44</v>
      </c>
      <c r="D67" s="31"/>
    </row>
    <row r="68" spans="1:4" s="3" customFormat="1" ht="12.75" hidden="1" outlineLevel="1">
      <c r="A68" s="27"/>
      <c r="B68" s="28" t="s">
        <v>93</v>
      </c>
      <c r="C68" s="13" t="s">
        <v>44</v>
      </c>
      <c r="D68" s="31"/>
    </row>
    <row r="69" spans="1:4" s="3" customFormat="1" ht="12.75" hidden="1" outlineLevel="1">
      <c r="A69" s="27" t="s">
        <v>94</v>
      </c>
      <c r="B69" s="28" t="s">
        <v>95</v>
      </c>
      <c r="C69" s="13" t="s">
        <v>44</v>
      </c>
      <c r="D69" s="31"/>
    </row>
    <row r="70" spans="1:4" s="3" customFormat="1" ht="12.75" hidden="1" outlineLevel="1">
      <c r="A70" s="27"/>
      <c r="B70" s="28" t="s">
        <v>92</v>
      </c>
      <c r="C70" s="13" t="s">
        <v>44</v>
      </c>
      <c r="D70" s="31"/>
    </row>
    <row r="71" spans="1:4" s="3" customFormat="1" ht="12.75" hidden="1" outlineLevel="1">
      <c r="A71" s="27"/>
      <c r="B71" s="28" t="s">
        <v>93</v>
      </c>
      <c r="C71" s="13" t="s">
        <v>44</v>
      </c>
      <c r="D71" s="31"/>
    </row>
    <row r="72" spans="1:4" s="3" customFormat="1" ht="12.75" hidden="1" outlineLevel="1">
      <c r="A72" s="27"/>
      <c r="B72" s="28" t="s">
        <v>56</v>
      </c>
      <c r="C72" s="13" t="s">
        <v>44</v>
      </c>
      <c r="D72" s="31"/>
    </row>
    <row r="73" spans="1:4" s="3" customFormat="1" ht="39" hidden="1" outlineLevel="1">
      <c r="A73" s="27" t="s">
        <v>96</v>
      </c>
      <c r="B73" s="28" t="s">
        <v>97</v>
      </c>
      <c r="C73" s="13" t="s">
        <v>44</v>
      </c>
      <c r="D73" s="31"/>
    </row>
    <row r="74" spans="1:4" s="3" customFormat="1" ht="12.75" hidden="1" outlineLevel="1">
      <c r="A74" s="27" t="s">
        <v>18</v>
      </c>
      <c r="B74" s="28" t="s">
        <v>91</v>
      </c>
      <c r="C74" s="13" t="s">
        <v>44</v>
      </c>
      <c r="D74" s="31"/>
    </row>
    <row r="75" spans="1:4" s="3" customFormat="1" ht="12.75" hidden="1" outlineLevel="1">
      <c r="A75" s="27"/>
      <c r="B75" s="28" t="s">
        <v>92</v>
      </c>
      <c r="C75" s="13" t="s">
        <v>44</v>
      </c>
      <c r="D75" s="31"/>
    </row>
    <row r="76" spans="1:4" s="3" customFormat="1" ht="12.75" hidden="1" outlineLevel="1">
      <c r="A76" s="27"/>
      <c r="B76" s="28" t="s">
        <v>93</v>
      </c>
      <c r="C76" s="13" t="s">
        <v>44</v>
      </c>
      <c r="D76" s="31"/>
    </row>
    <row r="77" spans="1:4" s="3" customFormat="1" ht="12.75" hidden="1" outlineLevel="1">
      <c r="A77" s="27" t="s">
        <v>98</v>
      </c>
      <c r="B77" s="28" t="s">
        <v>95</v>
      </c>
      <c r="C77" s="13" t="s">
        <v>44</v>
      </c>
      <c r="D77" s="31"/>
    </row>
    <row r="78" spans="1:4" s="3" customFormat="1" ht="12.75" hidden="1" outlineLevel="1">
      <c r="A78" s="27"/>
      <c r="B78" s="28" t="s">
        <v>92</v>
      </c>
      <c r="C78" s="13" t="s">
        <v>44</v>
      </c>
      <c r="D78" s="31"/>
    </row>
    <row r="79" spans="1:4" s="3" customFormat="1" ht="12.75" hidden="1" outlineLevel="1">
      <c r="A79" s="27"/>
      <c r="B79" s="28" t="s">
        <v>93</v>
      </c>
      <c r="C79" s="13" t="s">
        <v>44</v>
      </c>
      <c r="D79" s="31"/>
    </row>
    <row r="80" spans="1:4" s="3" customFormat="1" ht="26.25" hidden="1" outlineLevel="1">
      <c r="A80" s="27" t="s">
        <v>99</v>
      </c>
      <c r="B80" s="28" t="s">
        <v>100</v>
      </c>
      <c r="C80" s="13" t="s">
        <v>44</v>
      </c>
      <c r="D80" s="31"/>
    </row>
    <row r="81" spans="1:4" s="3" customFormat="1" ht="12.75" hidden="1" outlineLevel="1">
      <c r="A81" s="27" t="s">
        <v>101</v>
      </c>
      <c r="B81" s="28" t="s">
        <v>91</v>
      </c>
      <c r="C81" s="13" t="s">
        <v>44</v>
      </c>
      <c r="D81" s="31"/>
    </row>
    <row r="82" spans="1:4" s="3" customFormat="1" ht="12.75" hidden="1" outlineLevel="1">
      <c r="A82" s="27"/>
      <c r="B82" s="28" t="s">
        <v>92</v>
      </c>
      <c r="C82" s="13" t="s">
        <v>44</v>
      </c>
      <c r="D82" s="31"/>
    </row>
    <row r="83" spans="1:4" s="3" customFormat="1" ht="12.75" hidden="1" outlineLevel="1">
      <c r="A83" s="27"/>
      <c r="B83" s="28" t="s">
        <v>93</v>
      </c>
      <c r="C83" s="13" t="s">
        <v>44</v>
      </c>
      <c r="D83" s="31"/>
    </row>
    <row r="84" spans="1:4" s="3" customFormat="1" ht="12.75" hidden="1" outlineLevel="1">
      <c r="A84" s="27" t="s">
        <v>102</v>
      </c>
      <c r="B84" s="28" t="s">
        <v>95</v>
      </c>
      <c r="C84" s="13" t="s">
        <v>44</v>
      </c>
      <c r="D84" s="31"/>
    </row>
    <row r="85" spans="1:4" s="3" customFormat="1" ht="12.75" hidden="1" outlineLevel="1">
      <c r="A85" s="27"/>
      <c r="B85" s="28" t="s">
        <v>92</v>
      </c>
      <c r="C85" s="13" t="s">
        <v>44</v>
      </c>
      <c r="D85" s="31"/>
    </row>
    <row r="86" spans="1:4" s="3" customFormat="1" ht="12.75" hidden="1" outlineLevel="1">
      <c r="A86" s="27"/>
      <c r="B86" s="28" t="s">
        <v>93</v>
      </c>
      <c r="C86" s="13" t="s">
        <v>44</v>
      </c>
      <c r="D86" s="31"/>
    </row>
    <row r="87" spans="1:4" s="3" customFormat="1" ht="26.25" hidden="1" outlineLevel="1">
      <c r="A87" s="27" t="s">
        <v>103</v>
      </c>
      <c r="B87" s="28" t="s">
        <v>104</v>
      </c>
      <c r="C87" s="13" t="s">
        <v>44</v>
      </c>
      <c r="D87" s="31"/>
    </row>
    <row r="88" spans="1:4" s="3" customFormat="1" ht="12.75" hidden="1" outlineLevel="1">
      <c r="A88" s="27" t="s">
        <v>105</v>
      </c>
      <c r="B88" s="28" t="s">
        <v>91</v>
      </c>
      <c r="C88" s="13" t="s">
        <v>44</v>
      </c>
      <c r="D88" s="31"/>
    </row>
    <row r="89" spans="1:4" s="3" customFormat="1" ht="12.75" hidden="1" outlineLevel="1">
      <c r="A89" s="27"/>
      <c r="B89" s="28" t="s">
        <v>92</v>
      </c>
      <c r="C89" s="13" t="s">
        <v>44</v>
      </c>
      <c r="D89" s="31"/>
    </row>
    <row r="90" spans="1:4" s="3" customFormat="1" ht="12.75" hidden="1" outlineLevel="1">
      <c r="A90" s="27"/>
      <c r="B90" s="28" t="s">
        <v>93</v>
      </c>
      <c r="C90" s="13" t="s">
        <v>44</v>
      </c>
      <c r="D90" s="31"/>
    </row>
    <row r="91" spans="1:4" s="3" customFormat="1" ht="12.75" hidden="1" outlineLevel="1">
      <c r="A91" s="27" t="s">
        <v>106</v>
      </c>
      <c r="B91" s="28" t="s">
        <v>95</v>
      </c>
      <c r="C91" s="13" t="s">
        <v>44</v>
      </c>
      <c r="D91" s="31"/>
    </row>
    <row r="92" spans="1:4" s="3" customFormat="1" ht="12.75" hidden="1" outlineLevel="1">
      <c r="A92" s="27"/>
      <c r="B92" s="28" t="s">
        <v>92</v>
      </c>
      <c r="C92" s="13" t="s">
        <v>44</v>
      </c>
      <c r="D92" s="31"/>
    </row>
    <row r="93" spans="1:4" s="3" customFormat="1" ht="12.75" hidden="1" outlineLevel="1">
      <c r="A93" s="27"/>
      <c r="B93" s="28" t="s">
        <v>93</v>
      </c>
      <c r="C93" s="13" t="s">
        <v>44</v>
      </c>
      <c r="D93" s="31"/>
    </row>
    <row r="94" spans="1:4" s="3" customFormat="1" ht="39" hidden="1" outlineLevel="1">
      <c r="A94" s="27" t="s">
        <v>107</v>
      </c>
      <c r="B94" s="28" t="s">
        <v>108</v>
      </c>
      <c r="C94" s="13" t="s">
        <v>44</v>
      </c>
      <c r="D94" s="31"/>
    </row>
    <row r="95" spans="1:4" s="3" customFormat="1" ht="12.75" hidden="1" outlineLevel="1">
      <c r="A95" s="27" t="s">
        <v>109</v>
      </c>
      <c r="B95" s="28" t="s">
        <v>91</v>
      </c>
      <c r="C95" s="13" t="s">
        <v>44</v>
      </c>
      <c r="D95" s="31"/>
    </row>
    <row r="96" spans="1:4" s="3" customFormat="1" ht="12.75" hidden="1" outlineLevel="1">
      <c r="A96" s="27"/>
      <c r="B96" s="28" t="s">
        <v>92</v>
      </c>
      <c r="C96" s="13" t="s">
        <v>44</v>
      </c>
      <c r="D96" s="31"/>
    </row>
    <row r="97" spans="1:4" s="3" customFormat="1" ht="12.75" hidden="1" outlineLevel="1">
      <c r="A97" s="27"/>
      <c r="B97" s="28" t="s">
        <v>93</v>
      </c>
      <c r="C97" s="13" t="s">
        <v>44</v>
      </c>
      <c r="D97" s="31"/>
    </row>
    <row r="98" spans="1:4" s="3" customFormat="1" ht="12.75" hidden="1" outlineLevel="1">
      <c r="A98" s="27" t="s">
        <v>110</v>
      </c>
      <c r="B98" s="28" t="s">
        <v>95</v>
      </c>
      <c r="C98" s="13" t="s">
        <v>44</v>
      </c>
      <c r="D98" s="31"/>
    </row>
    <row r="99" spans="1:4" s="3" customFormat="1" ht="12.75" hidden="1" outlineLevel="1">
      <c r="A99" s="27"/>
      <c r="B99" s="28" t="s">
        <v>92</v>
      </c>
      <c r="C99" s="13" t="s">
        <v>44</v>
      </c>
      <c r="D99" s="31"/>
    </row>
    <row r="100" spans="1:4" s="3" customFormat="1" ht="12.75" hidden="1" outlineLevel="1">
      <c r="A100" s="27"/>
      <c r="B100" s="28" t="s">
        <v>93</v>
      </c>
      <c r="C100" s="13" t="s">
        <v>44</v>
      </c>
      <c r="D100" s="31"/>
    </row>
    <row r="101" spans="1:4" s="3" customFormat="1" ht="12.75" hidden="1" outlineLevel="1">
      <c r="A101" s="27" t="s">
        <v>111</v>
      </c>
      <c r="B101" s="28" t="s">
        <v>112</v>
      </c>
      <c r="C101" s="13" t="s">
        <v>44</v>
      </c>
      <c r="D101" s="31"/>
    </row>
    <row r="102" spans="1:4" s="3" customFormat="1" ht="12.75" hidden="1" outlineLevel="1">
      <c r="A102" s="27" t="s">
        <v>113</v>
      </c>
      <c r="B102" s="28" t="s">
        <v>91</v>
      </c>
      <c r="C102" s="13" t="s">
        <v>44</v>
      </c>
      <c r="D102" s="31"/>
    </row>
    <row r="103" spans="1:4" s="3" customFormat="1" ht="12.75" hidden="1" outlineLevel="1">
      <c r="A103" s="27"/>
      <c r="B103" s="28" t="s">
        <v>92</v>
      </c>
      <c r="C103" s="13" t="s">
        <v>44</v>
      </c>
      <c r="D103" s="31"/>
    </row>
    <row r="104" spans="1:4" s="3" customFormat="1" ht="12.75" hidden="1" outlineLevel="1">
      <c r="A104" s="27"/>
      <c r="B104" s="28" t="s">
        <v>93</v>
      </c>
      <c r="C104" s="13" t="s">
        <v>44</v>
      </c>
      <c r="D104" s="31"/>
    </row>
    <row r="105" spans="1:4" s="3" customFormat="1" ht="12.75" hidden="1" outlineLevel="1">
      <c r="A105" s="27" t="s">
        <v>114</v>
      </c>
      <c r="B105" s="28" t="s">
        <v>95</v>
      </c>
      <c r="C105" s="13" t="s">
        <v>44</v>
      </c>
      <c r="D105" s="31"/>
    </row>
    <row r="106" spans="1:4" s="3" customFormat="1" ht="12.75" hidden="1" outlineLevel="1">
      <c r="A106" s="27"/>
      <c r="B106" s="28" t="s">
        <v>92</v>
      </c>
      <c r="C106" s="13" t="s">
        <v>44</v>
      </c>
      <c r="D106" s="31"/>
    </row>
    <row r="107" spans="1:4" s="3" customFormat="1" ht="12.75" hidden="1" outlineLevel="1">
      <c r="A107" s="27"/>
      <c r="B107" s="28" t="s">
        <v>93</v>
      </c>
      <c r="C107" s="13" t="s">
        <v>44</v>
      </c>
      <c r="D107" s="31"/>
    </row>
    <row r="108" spans="1:4" s="3" customFormat="1" ht="12.75" hidden="1" outlineLevel="1">
      <c r="A108" s="27" t="s">
        <v>115</v>
      </c>
      <c r="B108" s="28" t="s">
        <v>116</v>
      </c>
      <c r="C108" s="13" t="s">
        <v>44</v>
      </c>
      <c r="D108" s="31"/>
    </row>
    <row r="109" spans="1:4" s="3" customFormat="1" ht="12.75" hidden="1" outlineLevel="1">
      <c r="A109" s="27" t="s">
        <v>117</v>
      </c>
      <c r="B109" s="28" t="s">
        <v>91</v>
      </c>
      <c r="C109" s="13" t="s">
        <v>44</v>
      </c>
      <c r="D109" s="31"/>
    </row>
    <row r="110" spans="1:4" s="3" customFormat="1" ht="12.75" hidden="1" outlineLevel="1">
      <c r="A110" s="27"/>
      <c r="B110" s="28" t="s">
        <v>92</v>
      </c>
      <c r="C110" s="13" t="s">
        <v>44</v>
      </c>
      <c r="D110" s="31"/>
    </row>
    <row r="111" spans="1:4" s="3" customFormat="1" ht="12.75" hidden="1" outlineLevel="1">
      <c r="A111" s="27"/>
      <c r="B111" s="28" t="s">
        <v>93</v>
      </c>
      <c r="C111" s="13" t="s">
        <v>44</v>
      </c>
      <c r="D111" s="31"/>
    </row>
    <row r="112" spans="1:4" s="3" customFormat="1" ht="12.75" hidden="1" outlineLevel="1">
      <c r="A112" s="27" t="s">
        <v>118</v>
      </c>
      <c r="B112" s="28" t="s">
        <v>95</v>
      </c>
      <c r="C112" s="13" t="s">
        <v>44</v>
      </c>
      <c r="D112" s="31"/>
    </row>
    <row r="113" spans="1:4" s="3" customFormat="1" ht="12.75" hidden="1" outlineLevel="1">
      <c r="A113" s="27"/>
      <c r="B113" s="28" t="s">
        <v>92</v>
      </c>
      <c r="C113" s="13" t="s">
        <v>44</v>
      </c>
      <c r="D113" s="31"/>
    </row>
    <row r="114" spans="1:4" s="3" customFormat="1" ht="12.75" hidden="1" outlineLevel="1">
      <c r="A114" s="27"/>
      <c r="B114" s="28" t="s">
        <v>93</v>
      </c>
      <c r="C114" s="13" t="s">
        <v>44</v>
      </c>
      <c r="D114" s="31"/>
    </row>
    <row r="115" spans="1:4" s="3" customFormat="1" ht="26.25" hidden="1" outlineLevel="1">
      <c r="A115" s="27" t="s">
        <v>22</v>
      </c>
      <c r="B115" s="28" t="s">
        <v>119</v>
      </c>
      <c r="C115" s="13" t="s">
        <v>44</v>
      </c>
      <c r="D115" s="31"/>
    </row>
    <row r="116" spans="1:4" s="3" customFormat="1" ht="12.75" hidden="1" outlineLevel="1">
      <c r="A116" s="27"/>
      <c r="B116" s="28" t="s">
        <v>120</v>
      </c>
      <c r="C116" s="13" t="s">
        <v>44</v>
      </c>
      <c r="D116" s="31"/>
    </row>
    <row r="117" spans="1:4" s="3" customFormat="1" ht="12.75" hidden="1" outlineLevel="1">
      <c r="A117" s="27"/>
      <c r="B117" s="28" t="s">
        <v>92</v>
      </c>
      <c r="C117" s="13" t="s">
        <v>44</v>
      </c>
      <c r="D117" s="31"/>
    </row>
    <row r="118" spans="1:4" s="3" customFormat="1" ht="12.75" hidden="1" outlineLevel="1">
      <c r="A118" s="27"/>
      <c r="B118" s="28" t="s">
        <v>93</v>
      </c>
      <c r="C118" s="13" t="s">
        <v>44</v>
      </c>
      <c r="D118" s="31"/>
    </row>
    <row r="119" spans="1:4" s="3" customFormat="1" ht="12.75" hidden="1" outlineLevel="1">
      <c r="A119" s="27"/>
      <c r="B119" s="28" t="s">
        <v>121</v>
      </c>
      <c r="C119" s="13" t="s">
        <v>44</v>
      </c>
      <c r="D119" s="31"/>
    </row>
    <row r="120" spans="1:4" s="3" customFormat="1" ht="12.75" hidden="1" outlineLevel="1">
      <c r="A120" s="27"/>
      <c r="B120" s="28" t="s">
        <v>92</v>
      </c>
      <c r="C120" s="13" t="s">
        <v>44</v>
      </c>
      <c r="D120" s="31"/>
    </row>
    <row r="121" spans="1:4" s="3" customFormat="1" ht="12.75" hidden="1" outlineLevel="1">
      <c r="A121" s="27"/>
      <c r="B121" s="28" t="s">
        <v>93</v>
      </c>
      <c r="C121" s="13" t="s">
        <v>44</v>
      </c>
      <c r="D121" s="31"/>
    </row>
    <row r="122" spans="1:4" s="3" customFormat="1" ht="12.75" hidden="1" outlineLevel="1">
      <c r="A122" s="27"/>
      <c r="B122" s="28" t="s">
        <v>122</v>
      </c>
      <c r="C122" s="13" t="s">
        <v>44</v>
      </c>
      <c r="D122" s="31"/>
    </row>
    <row r="123" spans="1:4" s="3" customFormat="1" ht="12.75" hidden="1" outlineLevel="1">
      <c r="A123" s="27"/>
      <c r="B123" s="28" t="s">
        <v>92</v>
      </c>
      <c r="C123" s="13" t="s">
        <v>44</v>
      </c>
      <c r="D123" s="31"/>
    </row>
    <row r="124" spans="1:4" s="3" customFormat="1" ht="12.75" hidden="1" outlineLevel="1">
      <c r="A124" s="27"/>
      <c r="B124" s="28" t="s">
        <v>93</v>
      </c>
      <c r="C124" s="13" t="s">
        <v>44</v>
      </c>
      <c r="D124" s="31"/>
    </row>
    <row r="125" spans="1:4" s="3" customFormat="1" ht="26.25" hidden="1" outlineLevel="1">
      <c r="A125" s="27" t="s">
        <v>24</v>
      </c>
      <c r="B125" s="28" t="s">
        <v>123</v>
      </c>
      <c r="C125" s="13" t="s">
        <v>44</v>
      </c>
      <c r="D125" s="31"/>
    </row>
    <row r="126" spans="1:4" s="3" customFormat="1" ht="12.75" hidden="1" outlineLevel="1">
      <c r="A126" s="27"/>
      <c r="B126" s="28" t="s">
        <v>124</v>
      </c>
      <c r="C126" s="13" t="s">
        <v>44</v>
      </c>
      <c r="D126" s="31"/>
    </row>
    <row r="127" spans="1:4" s="3" customFormat="1" ht="12.75" hidden="1" outlineLevel="1">
      <c r="A127" s="27"/>
      <c r="B127" s="28" t="s">
        <v>125</v>
      </c>
      <c r="C127" s="13" t="s">
        <v>44</v>
      </c>
      <c r="D127" s="31"/>
    </row>
    <row r="128" spans="1:4" s="3" customFormat="1" ht="12.75" hidden="1" outlineLevel="1">
      <c r="A128" s="27" t="s">
        <v>28</v>
      </c>
      <c r="B128" s="28" t="s">
        <v>126</v>
      </c>
      <c r="C128" s="13"/>
      <c r="D128" s="31"/>
    </row>
    <row r="129" spans="1:4" s="3" customFormat="1" ht="12.75" hidden="1" outlineLevel="1">
      <c r="A129" s="27"/>
      <c r="B129" s="28" t="s">
        <v>56</v>
      </c>
      <c r="C129" s="13"/>
      <c r="D129" s="31"/>
    </row>
    <row r="130" spans="1:4" s="3" customFormat="1" ht="12.75" hidden="1" outlineLevel="1">
      <c r="A130" s="27" t="s">
        <v>30</v>
      </c>
      <c r="B130" s="28" t="s">
        <v>128</v>
      </c>
      <c r="C130" s="13" t="s">
        <v>127</v>
      </c>
      <c r="D130" s="31"/>
    </row>
    <row r="131" spans="1:4" s="3" customFormat="1" ht="26.25" hidden="1" outlineLevel="1">
      <c r="A131" s="27" t="s">
        <v>129</v>
      </c>
      <c r="B131" s="28" t="s">
        <v>130</v>
      </c>
      <c r="C131" s="13" t="s">
        <v>127</v>
      </c>
      <c r="D131" s="31"/>
    </row>
    <row r="132" spans="1:4" s="3" customFormat="1" ht="12.75" hidden="1" outlineLevel="1">
      <c r="A132" s="27"/>
      <c r="B132" s="28" t="s">
        <v>120</v>
      </c>
      <c r="C132" s="13" t="s">
        <v>127</v>
      </c>
      <c r="D132" s="31"/>
    </row>
    <row r="133" spans="1:4" s="3" customFormat="1" ht="12.75" hidden="1" outlineLevel="1">
      <c r="A133" s="27"/>
      <c r="B133" s="28" t="s">
        <v>121</v>
      </c>
      <c r="C133" s="13" t="s">
        <v>127</v>
      </c>
      <c r="D133" s="31"/>
    </row>
    <row r="134" spans="1:4" s="3" customFormat="1" ht="12.75" hidden="1" outlineLevel="1">
      <c r="A134" s="27"/>
      <c r="B134" s="28" t="s">
        <v>122</v>
      </c>
      <c r="C134" s="13" t="s">
        <v>127</v>
      </c>
      <c r="D134" s="31"/>
    </row>
    <row r="135" spans="1:4" s="3" customFormat="1" ht="26.25" hidden="1" outlineLevel="1">
      <c r="A135" s="27" t="s">
        <v>131</v>
      </c>
      <c r="B135" s="28" t="s">
        <v>132</v>
      </c>
      <c r="C135" s="13" t="s">
        <v>127</v>
      </c>
      <c r="D135" s="31"/>
    </row>
    <row r="136" spans="1:4" s="3" customFormat="1" ht="12.75" hidden="1" outlineLevel="1">
      <c r="A136" s="27" t="s">
        <v>33</v>
      </c>
      <c r="B136" s="28" t="s">
        <v>133</v>
      </c>
      <c r="C136" s="13"/>
      <c r="D136" s="31"/>
    </row>
    <row r="137" spans="1:4" s="3" customFormat="1" ht="12.75" hidden="1" outlineLevel="1">
      <c r="A137" s="27"/>
      <c r="B137" s="28" t="s">
        <v>56</v>
      </c>
      <c r="C137" s="13"/>
      <c r="D137" s="31"/>
    </row>
    <row r="138" spans="1:4" s="3" customFormat="1" ht="12.75" hidden="1" outlineLevel="1">
      <c r="A138" s="27" t="s">
        <v>35</v>
      </c>
      <c r="B138" s="28" t="s">
        <v>135</v>
      </c>
      <c r="C138" s="13" t="s">
        <v>134</v>
      </c>
      <c r="D138" s="31"/>
    </row>
    <row r="139" spans="1:4" s="3" customFormat="1" ht="26.25" hidden="1" outlineLevel="1">
      <c r="A139" s="27" t="s">
        <v>38</v>
      </c>
      <c r="B139" s="28" t="s">
        <v>136</v>
      </c>
      <c r="C139" s="13" t="s">
        <v>134</v>
      </c>
      <c r="D139" s="31"/>
    </row>
    <row r="140" spans="1:4" s="3" customFormat="1" ht="12.75" hidden="1" outlineLevel="1">
      <c r="A140" s="27"/>
      <c r="B140" s="28" t="s">
        <v>120</v>
      </c>
      <c r="C140" s="13" t="s">
        <v>134</v>
      </c>
      <c r="D140" s="31"/>
    </row>
    <row r="141" spans="1:4" s="3" customFormat="1" ht="12.75" hidden="1" outlineLevel="1">
      <c r="A141" s="27"/>
      <c r="B141" s="28" t="s">
        <v>121</v>
      </c>
      <c r="C141" s="13" t="s">
        <v>134</v>
      </c>
      <c r="D141" s="31"/>
    </row>
    <row r="142" spans="1:4" s="3" customFormat="1" ht="12.75" hidden="1" outlineLevel="1">
      <c r="A142" s="27"/>
      <c r="B142" s="28" t="s">
        <v>122</v>
      </c>
      <c r="C142" s="13" t="s">
        <v>134</v>
      </c>
      <c r="D142" s="31"/>
    </row>
    <row r="143" spans="1:4" s="3" customFormat="1" ht="12.75" hidden="1" outlineLevel="1">
      <c r="A143" s="27" t="s">
        <v>53</v>
      </c>
      <c r="B143" s="28" t="s">
        <v>137</v>
      </c>
      <c r="C143" s="13" t="s">
        <v>134</v>
      </c>
      <c r="D143" s="31"/>
    </row>
    <row r="144" spans="1:4" s="3" customFormat="1" ht="12.75" hidden="1" outlineLevel="1">
      <c r="A144" s="27" t="s">
        <v>73</v>
      </c>
      <c r="B144" s="28" t="s">
        <v>138</v>
      </c>
      <c r="C144" s="13" t="s">
        <v>21</v>
      </c>
      <c r="D144" s="31"/>
    </row>
    <row r="145" spans="1:4" s="3" customFormat="1" ht="26.25" hidden="1" outlineLevel="1">
      <c r="A145" s="27" t="s">
        <v>83</v>
      </c>
      <c r="B145" s="28" t="s">
        <v>74</v>
      </c>
      <c r="C145" s="13"/>
      <c r="D145" s="31"/>
    </row>
    <row r="146" spans="1:4" s="3" customFormat="1" ht="12.75" hidden="1" outlineLevel="1">
      <c r="A146" s="27" t="s">
        <v>139</v>
      </c>
      <c r="B146" s="28" t="s">
        <v>77</v>
      </c>
      <c r="C146" s="13" t="s">
        <v>76</v>
      </c>
      <c r="D146" s="31"/>
    </row>
    <row r="147" spans="1:4" s="3" customFormat="1" ht="26.25" hidden="1" outlineLevel="1">
      <c r="A147" s="27" t="s">
        <v>140</v>
      </c>
      <c r="B147" s="28" t="s">
        <v>80</v>
      </c>
      <c r="C147" s="13" t="s">
        <v>79</v>
      </c>
      <c r="D147" s="31"/>
    </row>
    <row r="148" spans="1:4" s="3" customFormat="1" ht="12.75" hidden="1" outlineLevel="1">
      <c r="A148" s="27" t="s">
        <v>141</v>
      </c>
      <c r="B148" s="28" t="s">
        <v>82</v>
      </c>
      <c r="C148" s="13"/>
      <c r="D148" s="31"/>
    </row>
    <row r="149" spans="1:4" s="3" customFormat="1" ht="12.75" hidden="1" outlineLevel="1">
      <c r="A149" s="27" t="s">
        <v>85</v>
      </c>
      <c r="B149" s="28" t="s">
        <v>142</v>
      </c>
      <c r="C149" s="13" t="s">
        <v>21</v>
      </c>
      <c r="D149" s="31"/>
    </row>
    <row r="150" spans="1:4" s="3" customFormat="1" ht="12.75" hidden="1" outlineLevel="1">
      <c r="A150" s="27" t="s">
        <v>143</v>
      </c>
      <c r="B150" s="28" t="s">
        <v>144</v>
      </c>
      <c r="C150" s="13" t="s">
        <v>21</v>
      </c>
      <c r="D150" s="31"/>
    </row>
    <row r="151" spans="1:4" s="3" customFormat="1" ht="12.75" hidden="1" outlineLevel="1">
      <c r="A151" s="27" t="s">
        <v>145</v>
      </c>
      <c r="B151" s="28" t="s">
        <v>146</v>
      </c>
      <c r="C151" s="13" t="s">
        <v>21</v>
      </c>
      <c r="D151" s="31"/>
    </row>
    <row r="152" spans="1:4" s="3" customFormat="1" ht="12.75" hidden="1" outlineLevel="1">
      <c r="A152" s="27" t="s">
        <v>147</v>
      </c>
      <c r="B152" s="28" t="s">
        <v>27</v>
      </c>
      <c r="C152" s="13" t="s">
        <v>21</v>
      </c>
      <c r="D152" s="31"/>
    </row>
    <row r="153" spans="1:4" s="3" customFormat="1" ht="12.75" hidden="1" outlineLevel="1">
      <c r="A153" s="27" t="s">
        <v>148</v>
      </c>
      <c r="B153" s="28" t="s">
        <v>150</v>
      </c>
      <c r="C153" s="13" t="s">
        <v>149</v>
      </c>
      <c r="D153" s="31"/>
    </row>
    <row r="154" spans="1:4" s="3" customFormat="1" ht="26.25" hidden="1" outlineLevel="1">
      <c r="A154" s="27" t="s">
        <v>151</v>
      </c>
      <c r="B154" s="28" t="s">
        <v>152</v>
      </c>
      <c r="C154" s="13"/>
      <c r="D154" s="31"/>
    </row>
    <row r="155" spans="1:4" s="3" customFormat="1" ht="13.5" collapsed="1">
      <c r="A155" s="42" t="s">
        <v>153</v>
      </c>
      <c r="B155" s="42"/>
      <c r="C155" s="42"/>
      <c r="D155" s="42"/>
    </row>
    <row r="156" spans="1:4" s="3" customFormat="1" ht="23.25" customHeight="1">
      <c r="A156" s="27" t="s">
        <v>17</v>
      </c>
      <c r="B156" s="28" t="s">
        <v>154</v>
      </c>
      <c r="C156" s="13" t="s">
        <v>36</v>
      </c>
      <c r="D156" s="18">
        <v>14</v>
      </c>
    </row>
    <row r="157" spans="1:4" s="3" customFormat="1" ht="27.75" customHeight="1">
      <c r="A157" s="27" t="s">
        <v>28</v>
      </c>
      <c r="B157" s="28" t="s">
        <v>155</v>
      </c>
      <c r="C157" s="13" t="s">
        <v>36</v>
      </c>
      <c r="D157" s="25">
        <v>2.211</v>
      </c>
    </row>
    <row r="158" spans="1:4" s="3" customFormat="1" ht="12.75">
      <c r="A158" s="27" t="s">
        <v>33</v>
      </c>
      <c r="B158" s="28" t="s">
        <v>157</v>
      </c>
      <c r="C158" s="13" t="s">
        <v>156</v>
      </c>
      <c r="D158" s="18">
        <v>9.843586</v>
      </c>
    </row>
    <row r="159" spans="1:4" s="3" customFormat="1" ht="12.75">
      <c r="A159" s="27" t="s">
        <v>53</v>
      </c>
      <c r="B159" s="28" t="s">
        <v>158</v>
      </c>
      <c r="C159" s="13" t="s">
        <v>156</v>
      </c>
      <c r="D159" s="18">
        <v>9.843586</v>
      </c>
    </row>
    <row r="160" spans="1:4" s="3" customFormat="1" ht="12.75">
      <c r="A160" s="27" t="s">
        <v>73</v>
      </c>
      <c r="B160" s="28" t="s">
        <v>160</v>
      </c>
      <c r="C160" s="13" t="s">
        <v>159</v>
      </c>
      <c r="D160" s="25">
        <v>78.205</v>
      </c>
    </row>
    <row r="161" spans="1:4" s="3" customFormat="1" ht="12.75">
      <c r="A161" s="27" t="s">
        <v>83</v>
      </c>
      <c r="B161" s="28" t="s">
        <v>161</v>
      </c>
      <c r="C161" s="13" t="s">
        <v>159</v>
      </c>
      <c r="D161" s="25">
        <v>78</v>
      </c>
    </row>
    <row r="162" spans="1:4" s="3" customFormat="1" ht="12.75">
      <c r="A162" s="27" t="s">
        <v>85</v>
      </c>
      <c r="B162" s="28" t="s">
        <v>163</v>
      </c>
      <c r="C162" s="13" t="s">
        <v>162</v>
      </c>
      <c r="D162" s="15">
        <f>D164+D165+D166</f>
        <v>246.39536583333336</v>
      </c>
    </row>
    <row r="163" spans="1:4" s="3" customFormat="1" ht="12.75">
      <c r="A163" s="27"/>
      <c r="B163" s="28" t="s">
        <v>56</v>
      </c>
      <c r="C163" s="13"/>
      <c r="D163" s="13"/>
    </row>
    <row r="164" spans="1:4" s="3" customFormat="1" ht="12.75">
      <c r="A164" s="27" t="s">
        <v>164</v>
      </c>
      <c r="B164" s="28" t="s">
        <v>167</v>
      </c>
      <c r="C164" s="13" t="s">
        <v>162</v>
      </c>
      <c r="D164" s="15">
        <f>653.41384/1.2/1000</f>
        <v>0.5445115333333335</v>
      </c>
    </row>
    <row r="165" spans="1:4" s="3" customFormat="1" ht="12.75">
      <c r="A165" s="27" t="s">
        <v>165</v>
      </c>
      <c r="B165" s="28" t="s">
        <v>168</v>
      </c>
      <c r="C165" s="13" t="s">
        <v>162</v>
      </c>
      <c r="D165" s="15">
        <f>104323.02912/1.2/1000</f>
        <v>86.9358576</v>
      </c>
    </row>
    <row r="166" spans="1:5" s="3" customFormat="1" ht="12.75">
      <c r="A166" s="27" t="s">
        <v>166</v>
      </c>
      <c r="B166" s="28" t="s">
        <v>169</v>
      </c>
      <c r="C166" s="13" t="s">
        <v>162</v>
      </c>
      <c r="D166" s="15">
        <f>190697.99604/1.2/1000</f>
        <v>158.91499670000002</v>
      </c>
      <c r="E166" s="9"/>
    </row>
    <row r="167" spans="1:5" s="3" customFormat="1" ht="12.75">
      <c r="A167" s="27" t="s">
        <v>143</v>
      </c>
      <c r="B167" s="28" t="s">
        <v>170</v>
      </c>
      <c r="C167" s="13"/>
      <c r="D167" s="15">
        <f>D169+D171</f>
        <v>73.75586</v>
      </c>
      <c r="E167" s="9"/>
    </row>
    <row r="168" spans="1:5" s="3" customFormat="1" ht="12.75">
      <c r="A168" s="27"/>
      <c r="B168" s="28" t="s">
        <v>56</v>
      </c>
      <c r="C168" s="13"/>
      <c r="D168" s="13"/>
      <c r="E168" s="9"/>
    </row>
    <row r="169" spans="1:4" s="3" customFormat="1" ht="12.75">
      <c r="A169" s="27" t="s">
        <v>171</v>
      </c>
      <c r="B169" s="28" t="s">
        <v>172</v>
      </c>
      <c r="C169" s="13" t="s">
        <v>162</v>
      </c>
      <c r="D169" s="16">
        <v>0</v>
      </c>
    </row>
    <row r="170" spans="1:4" s="3" customFormat="1" ht="12.75">
      <c r="A170" s="27"/>
      <c r="B170" s="28" t="s">
        <v>174</v>
      </c>
      <c r="C170" s="13" t="s">
        <v>173</v>
      </c>
      <c r="D170" s="16">
        <v>0</v>
      </c>
    </row>
    <row r="171" spans="1:4" s="3" customFormat="1" ht="12.75">
      <c r="A171" s="27" t="s">
        <v>175</v>
      </c>
      <c r="B171" s="28" t="s">
        <v>176</v>
      </c>
      <c r="C171" s="13" t="s">
        <v>162</v>
      </c>
      <c r="D171" s="26">
        <f>73755.86/1000</f>
        <v>73.75586</v>
      </c>
    </row>
    <row r="172" spans="1:4" s="3" customFormat="1" ht="12.75">
      <c r="A172" s="27"/>
      <c r="B172" s="28" t="s">
        <v>178</v>
      </c>
      <c r="C172" s="13" t="s">
        <v>177</v>
      </c>
      <c r="D172" s="26">
        <v>174.4</v>
      </c>
    </row>
    <row r="173" spans="1:4" s="3" customFormat="1" ht="27.75" customHeight="1">
      <c r="A173" s="27"/>
      <c r="B173" s="28" t="s">
        <v>179</v>
      </c>
      <c r="C173" s="13"/>
      <c r="D173" s="16" t="s">
        <v>240</v>
      </c>
    </row>
    <row r="174" spans="1:4" s="3" customFormat="1" ht="12.75" outlineLevel="1">
      <c r="A174" s="27" t="s">
        <v>145</v>
      </c>
      <c r="B174" s="28" t="s">
        <v>180</v>
      </c>
      <c r="C174" s="13" t="s">
        <v>162</v>
      </c>
      <c r="D174" s="18">
        <f>90764.11960983/1000</f>
        <v>90.76411960983</v>
      </c>
    </row>
    <row r="175" spans="1:4" s="3" customFormat="1" ht="26.25" outlineLevel="1">
      <c r="A175" s="27" t="s">
        <v>147</v>
      </c>
      <c r="B175" s="28" t="s">
        <v>181</v>
      </c>
      <c r="C175" s="13"/>
      <c r="D175" s="16"/>
    </row>
    <row r="176" spans="1:4" s="3" customFormat="1" ht="12.75" outlineLevel="1">
      <c r="A176" s="27" t="s">
        <v>182</v>
      </c>
      <c r="B176" s="28" t="s">
        <v>183</v>
      </c>
      <c r="C176" s="13" t="s">
        <v>76</v>
      </c>
      <c r="D176" s="13">
        <f>D57</f>
        <v>115</v>
      </c>
    </row>
    <row r="177" spans="1:4" s="3" customFormat="1" ht="26.25" outlineLevel="1">
      <c r="A177" s="27" t="s">
        <v>184</v>
      </c>
      <c r="B177" s="28" t="s">
        <v>185</v>
      </c>
      <c r="C177" s="13" t="s">
        <v>79</v>
      </c>
      <c r="D177" s="16">
        <f>D58</f>
        <v>50.501</v>
      </c>
    </row>
    <row r="178" spans="1:6" s="3" customFormat="1" ht="77.25" customHeight="1" outlineLevel="1">
      <c r="A178" s="27" t="s">
        <v>186</v>
      </c>
      <c r="B178" s="28" t="s">
        <v>187</v>
      </c>
      <c r="C178" s="13"/>
      <c r="D178" s="13" t="s">
        <v>241</v>
      </c>
      <c r="E178" s="8"/>
      <c r="F178" s="8"/>
    </row>
    <row r="179" spans="1:4" s="3" customFormat="1" ht="12.75">
      <c r="A179" s="27" t="s">
        <v>148</v>
      </c>
      <c r="B179" s="28" t="s">
        <v>188</v>
      </c>
      <c r="C179" s="13" t="s">
        <v>162</v>
      </c>
      <c r="D179" s="16">
        <f>D182+D183+D181</f>
        <v>349.27549192000004</v>
      </c>
    </row>
    <row r="180" spans="1:4" s="3" customFormat="1" ht="12.75">
      <c r="A180" s="27"/>
      <c r="B180" s="28" t="s">
        <v>56</v>
      </c>
      <c r="C180" s="13"/>
      <c r="D180" s="16"/>
    </row>
    <row r="181" spans="1:4" s="3" customFormat="1" ht="12.75">
      <c r="A181" s="27" t="s">
        <v>189</v>
      </c>
      <c r="B181" s="28" t="s">
        <v>190</v>
      </c>
      <c r="C181" s="13" t="s">
        <v>162</v>
      </c>
      <c r="D181" s="16">
        <f>0.47949061</f>
        <v>0.47949061</v>
      </c>
    </row>
    <row r="182" spans="1:4" s="3" customFormat="1" ht="12.75">
      <c r="A182" s="27" t="s">
        <v>191</v>
      </c>
      <c r="B182" s="28" t="s">
        <v>192</v>
      </c>
      <c r="C182" s="13" t="s">
        <v>162</v>
      </c>
      <c r="D182" s="16">
        <f>79.39563893+10932.0312/1.2/1000</f>
        <v>88.50566493000001</v>
      </c>
    </row>
    <row r="183" spans="1:4" s="3" customFormat="1" ht="12.75">
      <c r="A183" s="27" t="s">
        <v>193</v>
      </c>
      <c r="B183" s="28" t="s">
        <v>194</v>
      </c>
      <c r="C183" s="13" t="s">
        <v>162</v>
      </c>
      <c r="D183" s="16">
        <f>258.43451638+1.85582</f>
        <v>260.29033638</v>
      </c>
    </row>
    <row r="184" spans="1:4" s="3" customFormat="1" ht="12.75" outlineLevel="1">
      <c r="A184" s="27" t="s">
        <v>151</v>
      </c>
      <c r="B184" s="28" t="s">
        <v>195</v>
      </c>
      <c r="C184" s="13"/>
      <c r="D184" s="16">
        <f>D186+D187</f>
        <v>-101.987840550159</v>
      </c>
    </row>
    <row r="185" spans="1:4" s="3" customFormat="1" ht="12.75" outlineLevel="1">
      <c r="A185" s="27"/>
      <c r="B185" s="28" t="s">
        <v>56</v>
      </c>
      <c r="C185" s="13"/>
      <c r="D185" s="16"/>
    </row>
    <row r="186" spans="1:4" s="3" customFormat="1" ht="12.75" outlineLevel="1">
      <c r="A186" s="27" t="s">
        <v>196</v>
      </c>
      <c r="B186" s="28" t="s">
        <v>197</v>
      </c>
      <c r="C186" s="13" t="s">
        <v>162</v>
      </c>
      <c r="D186" s="16">
        <f>-101987.840550159/1000</f>
        <v>-101.987840550159</v>
      </c>
    </row>
    <row r="187" spans="1:4" s="3" customFormat="1" ht="12.75" outlineLevel="1">
      <c r="A187" s="27" t="s">
        <v>198</v>
      </c>
      <c r="B187" s="28" t="s">
        <v>199</v>
      </c>
      <c r="C187" s="13" t="s">
        <v>162</v>
      </c>
      <c r="D187" s="16">
        <v>0</v>
      </c>
    </row>
    <row r="188" spans="1:4" s="3" customFormat="1" ht="12.75" outlineLevel="1">
      <c r="A188" s="27" t="s">
        <v>200</v>
      </c>
      <c r="B188" s="28" t="s">
        <v>201</v>
      </c>
      <c r="C188" s="13"/>
      <c r="D188" s="16">
        <f>D190+D191+D192</f>
        <v>18.396002230890097</v>
      </c>
    </row>
    <row r="189" spans="1:4" s="3" customFormat="1" ht="12.75" outlineLevel="1">
      <c r="A189" s="27"/>
      <c r="B189" s="28" t="s">
        <v>56</v>
      </c>
      <c r="C189" s="13"/>
      <c r="D189" s="16"/>
    </row>
    <row r="190" spans="1:4" s="3" customFormat="1" ht="12.75" outlineLevel="1">
      <c r="A190" s="27" t="s">
        <v>202</v>
      </c>
      <c r="B190" s="28" t="s">
        <v>190</v>
      </c>
      <c r="C190" s="13" t="s">
        <v>162</v>
      </c>
      <c r="D190" s="16">
        <v>0</v>
      </c>
    </row>
    <row r="191" spans="1:4" s="3" customFormat="1" ht="12.75" outlineLevel="1">
      <c r="A191" s="27" t="s">
        <v>203</v>
      </c>
      <c r="B191" s="28" t="s">
        <v>192</v>
      </c>
      <c r="C191" s="13" t="s">
        <v>162</v>
      </c>
      <c r="D191" s="16">
        <f>2134.2567054089/1000</f>
        <v>2.1342567054089</v>
      </c>
    </row>
    <row r="192" spans="1:4" s="3" customFormat="1" ht="12.75" outlineLevel="1">
      <c r="A192" s="27" t="s">
        <v>204</v>
      </c>
      <c r="B192" s="28" t="s">
        <v>194</v>
      </c>
      <c r="C192" s="13" t="s">
        <v>162</v>
      </c>
      <c r="D192" s="16">
        <f>16261.7455254812/1000</f>
        <v>16.2617455254812</v>
      </c>
    </row>
    <row r="193" spans="1:4" s="3" customFormat="1" ht="12.75" outlineLevel="1">
      <c r="A193" s="27" t="s">
        <v>205</v>
      </c>
      <c r="B193" s="28" t="s">
        <v>206</v>
      </c>
      <c r="C193" s="13"/>
      <c r="D193" s="16">
        <f>SUM(D195:D197)</f>
        <v>3.3202712166666704</v>
      </c>
    </row>
    <row r="194" spans="1:4" s="3" customFormat="1" ht="12.75" outlineLevel="1">
      <c r="A194" s="27"/>
      <c r="B194" s="28" t="s">
        <v>56</v>
      </c>
      <c r="C194" s="13"/>
      <c r="D194" s="16">
        <v>0</v>
      </c>
    </row>
    <row r="195" spans="1:4" s="3" customFormat="1" ht="12.75" outlineLevel="1">
      <c r="A195" s="27" t="s">
        <v>207</v>
      </c>
      <c r="B195" s="28" t="s">
        <v>190</v>
      </c>
      <c r="C195" s="13" t="s">
        <v>162</v>
      </c>
      <c r="D195" s="16">
        <v>0</v>
      </c>
    </row>
    <row r="196" spans="1:4" s="3" customFormat="1" ht="12.75" outlineLevel="1">
      <c r="A196" s="27" t="s">
        <v>208</v>
      </c>
      <c r="B196" s="28" t="s">
        <v>192</v>
      </c>
      <c r="C196" s="13" t="s">
        <v>162</v>
      </c>
      <c r="D196" s="16">
        <v>0</v>
      </c>
    </row>
    <row r="197" spans="1:4" s="3" customFormat="1" ht="12.75" outlineLevel="1">
      <c r="A197" s="27" t="s">
        <v>209</v>
      </c>
      <c r="B197" s="28" t="s">
        <v>194</v>
      </c>
      <c r="C197" s="13" t="s">
        <v>162</v>
      </c>
      <c r="D197" s="16">
        <f>3320.27121666667/1000</f>
        <v>3.3202712166666704</v>
      </c>
    </row>
    <row r="198" spans="1:4" s="3" customFormat="1" ht="12.75">
      <c r="A198" s="27" t="s">
        <v>210</v>
      </c>
      <c r="B198" s="28" t="s">
        <v>27</v>
      </c>
      <c r="C198" s="13" t="s">
        <v>162</v>
      </c>
      <c r="D198" s="15">
        <f>D162-D179-D197-D184</f>
        <v>-4.21255675317434</v>
      </c>
    </row>
    <row r="199" spans="1:4" s="3" customFormat="1" ht="12.75">
      <c r="A199" s="27" t="s">
        <v>211</v>
      </c>
      <c r="B199" s="28" t="s">
        <v>212</v>
      </c>
      <c r="C199" s="13" t="s">
        <v>149</v>
      </c>
      <c r="D199" s="15">
        <f>D198/D162*100</f>
        <v>-1.7096736941163884</v>
      </c>
    </row>
    <row r="200" spans="1:4" s="3" customFormat="1" ht="151.5" customHeight="1">
      <c r="A200" s="27" t="s">
        <v>213</v>
      </c>
      <c r="B200" s="28" t="s">
        <v>152</v>
      </c>
      <c r="C200" s="13"/>
      <c r="D200" s="13" t="s">
        <v>245</v>
      </c>
    </row>
    <row r="201" spans="1:4" ht="15">
      <c r="A201" s="7"/>
      <c r="D201" s="33"/>
    </row>
  </sheetData>
  <sheetProtection/>
  <mergeCells count="24">
    <mergeCell ref="A1:D1"/>
    <mergeCell ref="B3:D3"/>
    <mergeCell ref="A4:D4"/>
    <mergeCell ref="A6:D6"/>
    <mergeCell ref="A7:D7"/>
    <mergeCell ref="A8:D8"/>
    <mergeCell ref="A10:D10"/>
    <mergeCell ref="C12:D12"/>
    <mergeCell ref="C13:D13"/>
    <mergeCell ref="C14:D14"/>
    <mergeCell ref="C15:D15"/>
    <mergeCell ref="B16:D16"/>
    <mergeCell ref="B17:D17"/>
    <mergeCell ref="C18:D18"/>
    <mergeCell ref="C19:D19"/>
    <mergeCell ref="C20:D20"/>
    <mergeCell ref="B21:D21"/>
    <mergeCell ref="A23:D23"/>
    <mergeCell ref="A25:B26"/>
    <mergeCell ref="C25:C26"/>
    <mergeCell ref="D25:D26"/>
    <mergeCell ref="A27:D27"/>
    <mergeCell ref="A62:D62"/>
    <mergeCell ref="A155:D155"/>
  </mergeCells>
  <printOptions/>
  <pageMargins left="0.7874015748031497" right="0.5118110236220472" top="0.5905511811023623" bottom="0.3937007874015748" header="0.1968503937007874" footer="0.1968503937007874"/>
  <pageSetup fitToHeight="3" horizontalDpi="600" verticalDpi="600" orientation="portrait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view="pageBreakPreview" zoomScaleSheetLayoutView="100" zoomScalePageLayoutView="0" workbookViewId="0" topLeftCell="A1">
      <selection activeCell="B53" sqref="B53"/>
    </sheetView>
  </sheetViews>
  <sheetFormatPr defaultColWidth="0.875" defaultRowHeight="12.75" outlineLevelRow="1"/>
  <cols>
    <col min="1" max="1" width="11.375" style="1" customWidth="1"/>
    <col min="2" max="2" width="70.875" style="1" customWidth="1"/>
    <col min="3" max="3" width="23.125" style="1" customWidth="1"/>
    <col min="4" max="4" width="52.125" style="30" customWidth="1"/>
    <col min="5" max="5" width="16.00390625" style="1" customWidth="1"/>
    <col min="6" max="8" width="2.625" style="1" customWidth="1"/>
    <col min="9" max="30" width="11.125" style="1" customWidth="1"/>
    <col min="31" max="16384" width="0.875" style="1" customWidth="1"/>
  </cols>
  <sheetData>
    <row r="1" spans="1:9" s="4" customFormat="1" ht="16.5">
      <c r="A1" s="48" t="s">
        <v>221</v>
      </c>
      <c r="B1" s="48"/>
      <c r="C1" s="48"/>
      <c r="D1" s="48"/>
      <c r="E1" s="34"/>
      <c r="F1" s="34"/>
      <c r="G1" s="34"/>
      <c r="H1" s="34"/>
      <c r="I1" s="34"/>
    </row>
    <row r="2" spans="1:9" s="4" customFormat="1" ht="6" customHeight="1">
      <c r="A2" s="35"/>
      <c r="B2" s="35"/>
      <c r="C2" s="35"/>
      <c r="D2" s="35"/>
      <c r="E2" s="34"/>
      <c r="F2" s="34"/>
      <c r="G2" s="34"/>
      <c r="H2" s="34"/>
      <c r="I2" s="34"/>
    </row>
    <row r="3" spans="1:9" s="4" customFormat="1" ht="16.5">
      <c r="A3" s="34"/>
      <c r="B3" s="48" t="s">
        <v>238</v>
      </c>
      <c r="C3" s="48"/>
      <c r="D3" s="48"/>
      <c r="E3" s="34"/>
      <c r="F3" s="34"/>
      <c r="G3" s="34"/>
      <c r="H3" s="34"/>
      <c r="I3" s="34"/>
    </row>
    <row r="4" spans="1:9" s="4" customFormat="1" ht="16.5">
      <c r="A4" s="48" t="s">
        <v>2</v>
      </c>
      <c r="B4" s="48"/>
      <c r="C4" s="48"/>
      <c r="D4" s="48"/>
      <c r="E4" s="34"/>
      <c r="F4" s="34"/>
      <c r="G4" s="34"/>
      <c r="H4" s="34"/>
      <c r="I4" s="34"/>
    </row>
    <row r="5" spans="1:9" ht="15" hidden="1">
      <c r="A5" s="33"/>
      <c r="B5" s="33"/>
      <c r="C5" s="33"/>
      <c r="D5" s="33"/>
      <c r="E5" s="33"/>
      <c r="F5" s="33"/>
      <c r="G5" s="33"/>
      <c r="H5" s="33"/>
      <c r="I5" s="33"/>
    </row>
    <row r="6" spans="1:9" ht="15" hidden="1">
      <c r="A6" s="49" t="s">
        <v>225</v>
      </c>
      <c r="B6" s="49"/>
      <c r="C6" s="49"/>
      <c r="D6" s="49"/>
      <c r="E6" s="33"/>
      <c r="F6" s="33"/>
      <c r="G6" s="33"/>
      <c r="H6" s="33"/>
      <c r="I6" s="33"/>
    </row>
    <row r="7" spans="1:9" s="3" customFormat="1" ht="12.75" hidden="1">
      <c r="A7" s="50" t="s">
        <v>3</v>
      </c>
      <c r="B7" s="50"/>
      <c r="C7" s="50"/>
      <c r="D7" s="50"/>
      <c r="E7" s="36"/>
      <c r="F7" s="36"/>
      <c r="G7" s="36"/>
      <c r="H7" s="36"/>
      <c r="I7" s="36"/>
    </row>
    <row r="8" spans="1:9" ht="15" hidden="1">
      <c r="A8" s="49" t="s">
        <v>224</v>
      </c>
      <c r="B8" s="49"/>
      <c r="C8" s="49"/>
      <c r="D8" s="49"/>
      <c r="E8" s="33"/>
      <c r="F8" s="33"/>
      <c r="G8" s="33"/>
      <c r="H8" s="33"/>
      <c r="I8" s="33"/>
    </row>
    <row r="9" spans="1:9" ht="15" hidden="1">
      <c r="A9" s="33"/>
      <c r="B9" s="33"/>
      <c r="C9" s="33"/>
      <c r="D9" s="33"/>
      <c r="E9" s="33"/>
      <c r="F9" s="33"/>
      <c r="G9" s="33"/>
      <c r="H9" s="33"/>
      <c r="I9" s="33"/>
    </row>
    <row r="10" spans="1:9" ht="15" hidden="1">
      <c r="A10" s="46" t="s">
        <v>4</v>
      </c>
      <c r="B10" s="46"/>
      <c r="C10" s="46"/>
      <c r="D10" s="46"/>
      <c r="E10" s="33"/>
      <c r="F10" s="33"/>
      <c r="G10" s="33"/>
      <c r="H10" s="33"/>
      <c r="I10" s="33"/>
    </row>
    <row r="11" spans="1:9" ht="15" hidden="1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15" hidden="1">
      <c r="A12" s="33" t="s">
        <v>5</v>
      </c>
      <c r="B12" s="33"/>
      <c r="C12" s="47"/>
      <c r="D12" s="47"/>
      <c r="E12" s="33"/>
      <c r="F12" s="33"/>
      <c r="G12" s="33"/>
      <c r="H12" s="33"/>
      <c r="I12" s="33"/>
    </row>
    <row r="13" spans="1:9" ht="15" hidden="1">
      <c r="A13" s="33" t="s">
        <v>6</v>
      </c>
      <c r="B13" s="33"/>
      <c r="C13" s="44"/>
      <c r="D13" s="44"/>
      <c r="E13" s="33"/>
      <c r="F13" s="33"/>
      <c r="G13" s="33"/>
      <c r="H13" s="33"/>
      <c r="I13" s="33"/>
    </row>
    <row r="14" spans="1:9" ht="15" hidden="1">
      <c r="A14" s="33" t="s">
        <v>7</v>
      </c>
      <c r="B14" s="33"/>
      <c r="C14" s="43"/>
      <c r="D14" s="43"/>
      <c r="E14" s="33"/>
      <c r="F14" s="33"/>
      <c r="G14" s="33"/>
      <c r="H14" s="33"/>
      <c r="I14" s="33"/>
    </row>
    <row r="15" spans="1:9" ht="15" hidden="1">
      <c r="A15" s="33" t="s">
        <v>8</v>
      </c>
      <c r="B15" s="33"/>
      <c r="C15" s="45"/>
      <c r="D15" s="45"/>
      <c r="E15" s="33"/>
      <c r="F15" s="33"/>
      <c r="G15" s="33"/>
      <c r="H15" s="33"/>
      <c r="I15" s="33"/>
    </row>
    <row r="16" spans="1:9" ht="15" hidden="1">
      <c r="A16" s="33" t="s">
        <v>9</v>
      </c>
      <c r="B16" s="43" t="s">
        <v>217</v>
      </c>
      <c r="C16" s="43"/>
      <c r="D16" s="43"/>
      <c r="E16" s="33"/>
      <c r="F16" s="33"/>
      <c r="G16" s="33"/>
      <c r="H16" s="33"/>
      <c r="I16" s="33"/>
    </row>
    <row r="17" spans="1:9" ht="15" hidden="1">
      <c r="A17" s="33" t="s">
        <v>10</v>
      </c>
      <c r="B17" s="43" t="s">
        <v>218</v>
      </c>
      <c r="C17" s="43"/>
      <c r="D17" s="43"/>
      <c r="E17" s="33"/>
      <c r="F17" s="33"/>
      <c r="G17" s="33"/>
      <c r="H17" s="33"/>
      <c r="I17" s="33"/>
    </row>
    <row r="18" spans="1:9" ht="15" hidden="1">
      <c r="A18" s="33" t="s">
        <v>11</v>
      </c>
      <c r="B18" s="33"/>
      <c r="C18" s="44"/>
      <c r="D18" s="44"/>
      <c r="E18" s="33"/>
      <c r="F18" s="33"/>
      <c r="G18" s="33"/>
      <c r="H18" s="33"/>
      <c r="I18" s="33"/>
    </row>
    <row r="19" spans="1:9" ht="15" hidden="1">
      <c r="A19" s="33" t="s">
        <v>12</v>
      </c>
      <c r="B19" s="33"/>
      <c r="C19" s="45"/>
      <c r="D19" s="45"/>
      <c r="E19" s="33"/>
      <c r="F19" s="33"/>
      <c r="G19" s="33"/>
      <c r="H19" s="33"/>
      <c r="I19" s="33"/>
    </row>
    <row r="20" spans="1:9" ht="15" hidden="1">
      <c r="A20" s="33" t="s">
        <v>13</v>
      </c>
      <c r="B20" s="33"/>
      <c r="C20" s="43"/>
      <c r="D20" s="43"/>
      <c r="E20" s="33"/>
      <c r="F20" s="33"/>
      <c r="G20" s="33"/>
      <c r="H20" s="33"/>
      <c r="I20" s="33"/>
    </row>
    <row r="21" spans="1:9" ht="15" hidden="1">
      <c r="A21" s="33" t="s">
        <v>14</v>
      </c>
      <c r="B21" s="43" t="s">
        <v>219</v>
      </c>
      <c r="C21" s="43"/>
      <c r="D21" s="43"/>
      <c r="E21" s="33"/>
      <c r="F21" s="33"/>
      <c r="G21" s="33"/>
      <c r="H21" s="33"/>
      <c r="I21" s="33"/>
    </row>
    <row r="22" spans="1:9" ht="15" hidden="1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5">
      <c r="A23" s="46" t="s">
        <v>222</v>
      </c>
      <c r="B23" s="46"/>
      <c r="C23" s="46"/>
      <c r="D23" s="46"/>
      <c r="E23" s="37"/>
      <c r="F23" s="33"/>
      <c r="G23" s="33"/>
      <c r="H23" s="33"/>
      <c r="I23" s="33"/>
    </row>
    <row r="24" spans="1:9" ht="15">
      <c r="A24" s="33"/>
      <c r="B24" s="33"/>
      <c r="C24" s="33"/>
      <c r="D24" s="33"/>
      <c r="E24" s="33"/>
      <c r="F24" s="33"/>
      <c r="G24" s="33"/>
      <c r="H24" s="33"/>
      <c r="I24" s="33"/>
    </row>
    <row r="25" spans="1:4" s="3" customFormat="1" ht="30" customHeight="1">
      <c r="A25" s="39" t="s">
        <v>0</v>
      </c>
      <c r="B25" s="39"/>
      <c r="C25" s="39" t="s">
        <v>1</v>
      </c>
      <c r="D25" s="40" t="s">
        <v>239</v>
      </c>
    </row>
    <row r="26" spans="1:4" s="3" customFormat="1" ht="12.75">
      <c r="A26" s="39"/>
      <c r="B26" s="39"/>
      <c r="C26" s="39"/>
      <c r="D26" s="40"/>
    </row>
    <row r="27" spans="1:4" s="2" customFormat="1" ht="45.75" customHeight="1">
      <c r="A27" s="41" t="s">
        <v>15</v>
      </c>
      <c r="B27" s="41"/>
      <c r="C27" s="41"/>
      <c r="D27" s="41"/>
    </row>
    <row r="28" spans="1:4" s="3" customFormat="1" ht="12.75">
      <c r="A28" s="6" t="s">
        <v>17</v>
      </c>
      <c r="B28" s="11" t="s">
        <v>16</v>
      </c>
      <c r="C28" s="12"/>
      <c r="D28" s="13"/>
    </row>
    <row r="29" spans="1:4" ht="21.75" customHeight="1">
      <c r="A29" s="27" t="s">
        <v>19</v>
      </c>
      <c r="B29" s="28" t="s">
        <v>20</v>
      </c>
      <c r="C29" s="13" t="s">
        <v>21</v>
      </c>
      <c r="D29" s="13">
        <f>D162*1000</f>
        <v>260557.6615583334</v>
      </c>
    </row>
    <row r="30" spans="1:4" s="3" customFormat="1" ht="23.25" customHeight="1">
      <c r="A30" s="27" t="s">
        <v>22</v>
      </c>
      <c r="B30" s="28" t="s">
        <v>23</v>
      </c>
      <c r="C30" s="13" t="s">
        <v>21</v>
      </c>
      <c r="D30" s="13">
        <f>D29-D179*1000</f>
        <v>-60804.338441666594</v>
      </c>
    </row>
    <row r="31" spans="1:4" s="3" customFormat="1" ht="12.75">
      <c r="A31" s="27" t="s">
        <v>24</v>
      </c>
      <c r="B31" s="28" t="s">
        <v>25</v>
      </c>
      <c r="C31" s="13" t="s">
        <v>21</v>
      </c>
      <c r="D31" s="13">
        <f>D32+D174*1000</f>
        <v>106221.0301470742</v>
      </c>
    </row>
    <row r="32" spans="1:4" s="3" customFormat="1" ht="15.75" customHeight="1">
      <c r="A32" s="27" t="s">
        <v>26</v>
      </c>
      <c r="B32" s="28" t="s">
        <v>27</v>
      </c>
      <c r="C32" s="13" t="s">
        <v>21</v>
      </c>
      <c r="D32" s="13">
        <f>D198*1000</f>
        <v>22271.83744707419</v>
      </c>
    </row>
    <row r="33" spans="1:4" s="3" customFormat="1" ht="24.75" customHeight="1">
      <c r="A33" s="27" t="s">
        <v>28</v>
      </c>
      <c r="B33" s="28" t="s">
        <v>29</v>
      </c>
      <c r="C33" s="13"/>
      <c r="D33" s="13"/>
    </row>
    <row r="34" spans="1:4" s="3" customFormat="1" ht="26.25">
      <c r="A34" s="27" t="s">
        <v>30</v>
      </c>
      <c r="B34" s="28" t="s">
        <v>32</v>
      </c>
      <c r="C34" s="13" t="s">
        <v>31</v>
      </c>
      <c r="D34" s="13">
        <f>D32/D29*100</f>
        <v>8.547757649447583</v>
      </c>
    </row>
    <row r="35" spans="1:4" s="3" customFormat="1" ht="12.75" hidden="1" outlineLevel="1">
      <c r="A35" s="27" t="s">
        <v>33</v>
      </c>
      <c r="B35" s="28" t="s">
        <v>34</v>
      </c>
      <c r="C35" s="13"/>
      <c r="D35" s="13"/>
    </row>
    <row r="36" spans="1:4" s="3" customFormat="1" ht="26.25" hidden="1" outlineLevel="1">
      <c r="A36" s="27" t="s">
        <v>35</v>
      </c>
      <c r="B36" s="28" t="s">
        <v>37</v>
      </c>
      <c r="C36" s="13" t="s">
        <v>36</v>
      </c>
      <c r="D36" s="13"/>
    </row>
    <row r="37" spans="1:4" s="3" customFormat="1" ht="12.75" hidden="1" outlineLevel="1">
      <c r="A37" s="27" t="s">
        <v>38</v>
      </c>
      <c r="B37" s="28" t="s">
        <v>40</v>
      </c>
      <c r="C37" s="13" t="s">
        <v>39</v>
      </c>
      <c r="D37" s="13"/>
    </row>
    <row r="38" spans="1:4" s="3" customFormat="1" ht="12.75" hidden="1" outlineLevel="1">
      <c r="A38" s="27" t="s">
        <v>41</v>
      </c>
      <c r="B38" s="28" t="s">
        <v>42</v>
      </c>
      <c r="C38" s="13" t="s">
        <v>36</v>
      </c>
      <c r="D38" s="13"/>
    </row>
    <row r="39" spans="1:4" s="3" customFormat="1" ht="12.75" hidden="1" outlineLevel="1">
      <c r="A39" s="27" t="s">
        <v>43</v>
      </c>
      <c r="B39" s="28" t="s">
        <v>45</v>
      </c>
      <c r="C39" s="13" t="s">
        <v>44</v>
      </c>
      <c r="D39" s="18"/>
    </row>
    <row r="40" spans="1:4" s="3" customFormat="1" ht="28.5" hidden="1" outlineLevel="1">
      <c r="A40" s="27" t="s">
        <v>46</v>
      </c>
      <c r="B40" s="28" t="s">
        <v>47</v>
      </c>
      <c r="C40" s="13" t="s">
        <v>44</v>
      </c>
      <c r="D40" s="18"/>
    </row>
    <row r="41" spans="1:4" s="3" customFormat="1" ht="12.75" hidden="1" outlineLevel="1">
      <c r="A41" s="27" t="s">
        <v>48</v>
      </c>
      <c r="B41" s="28" t="s">
        <v>49</v>
      </c>
      <c r="C41" s="13" t="s">
        <v>31</v>
      </c>
      <c r="D41" s="13"/>
    </row>
    <row r="42" spans="1:4" s="3" customFormat="1" ht="39" hidden="1" outlineLevel="1">
      <c r="A42" s="27" t="s">
        <v>50</v>
      </c>
      <c r="B42" s="28" t="s">
        <v>215</v>
      </c>
      <c r="C42" s="13"/>
      <c r="D42" s="13"/>
    </row>
    <row r="43" spans="1:4" s="3" customFormat="1" ht="26.25" hidden="1" outlineLevel="1">
      <c r="A43" s="27" t="s">
        <v>51</v>
      </c>
      <c r="B43" s="28" t="s">
        <v>52</v>
      </c>
      <c r="C43" s="13" t="s">
        <v>39</v>
      </c>
      <c r="D43" s="13"/>
    </row>
    <row r="44" spans="1:4" s="3" customFormat="1" ht="26.25" hidden="1" outlineLevel="1">
      <c r="A44" s="27" t="s">
        <v>53</v>
      </c>
      <c r="B44" s="28" t="s">
        <v>54</v>
      </c>
      <c r="C44" s="13"/>
      <c r="D44" s="13"/>
    </row>
    <row r="45" spans="1:4" s="3" customFormat="1" ht="54.75" hidden="1" outlineLevel="1">
      <c r="A45" s="27" t="s">
        <v>55</v>
      </c>
      <c r="B45" s="28" t="s">
        <v>214</v>
      </c>
      <c r="C45" s="13" t="s">
        <v>21</v>
      </c>
      <c r="D45" s="13"/>
    </row>
    <row r="46" spans="1:4" s="3" customFormat="1" ht="12.75" hidden="1" outlineLevel="1">
      <c r="A46" s="27"/>
      <c r="B46" s="28" t="s">
        <v>56</v>
      </c>
      <c r="C46" s="13"/>
      <c r="D46" s="13"/>
    </row>
    <row r="47" spans="1:4" s="3" customFormat="1" ht="12.75" hidden="1" outlineLevel="1">
      <c r="A47" s="27"/>
      <c r="B47" s="28" t="s">
        <v>57</v>
      </c>
      <c r="C47" s="13"/>
      <c r="D47" s="13"/>
    </row>
    <row r="48" spans="1:4" s="3" customFormat="1" ht="12.75" hidden="1" outlineLevel="1">
      <c r="A48" s="27"/>
      <c r="B48" s="28" t="s">
        <v>58</v>
      </c>
      <c r="C48" s="13"/>
      <c r="D48" s="13"/>
    </row>
    <row r="49" spans="1:4" s="3" customFormat="1" ht="12.75" hidden="1" outlineLevel="1">
      <c r="A49" s="27"/>
      <c r="B49" s="28" t="s">
        <v>59</v>
      </c>
      <c r="C49" s="13"/>
      <c r="D49" s="13"/>
    </row>
    <row r="50" spans="1:4" s="3" customFormat="1" ht="54.75" hidden="1" outlineLevel="1">
      <c r="A50" s="27" t="s">
        <v>60</v>
      </c>
      <c r="B50" s="28" t="s">
        <v>216</v>
      </c>
      <c r="C50" s="13" t="s">
        <v>21</v>
      </c>
      <c r="D50" s="13"/>
    </row>
    <row r="51" spans="1:4" s="3" customFormat="1" ht="12.75" hidden="1" outlineLevel="1">
      <c r="A51" s="27" t="s">
        <v>61</v>
      </c>
      <c r="B51" s="28" t="s">
        <v>62</v>
      </c>
      <c r="C51" s="13" t="s">
        <v>21</v>
      </c>
      <c r="D51" s="13"/>
    </row>
    <row r="52" spans="1:4" s="3" customFormat="1" ht="12.75" collapsed="1">
      <c r="A52" s="27" t="s">
        <v>63</v>
      </c>
      <c r="B52" s="28" t="s">
        <v>64</v>
      </c>
      <c r="C52" s="13" t="s">
        <v>21</v>
      </c>
      <c r="D52" s="38">
        <v>58978.4889333333</v>
      </c>
    </row>
    <row r="53" spans="1:4" s="3" customFormat="1" ht="132.75" customHeight="1">
      <c r="A53" s="27" t="s">
        <v>65</v>
      </c>
      <c r="B53" s="28" t="s">
        <v>66</v>
      </c>
      <c r="C53" s="13"/>
      <c r="D53" s="13" t="s">
        <v>242</v>
      </c>
    </row>
    <row r="54" spans="1:4" s="3" customFormat="1" ht="12.75" hidden="1" outlineLevel="1">
      <c r="A54" s="27" t="s">
        <v>67</v>
      </c>
      <c r="B54" s="28" t="s">
        <v>69</v>
      </c>
      <c r="C54" s="13" t="s">
        <v>68</v>
      </c>
      <c r="D54" s="13"/>
    </row>
    <row r="55" spans="1:4" s="3" customFormat="1" ht="26.25" hidden="1" outlineLevel="1">
      <c r="A55" s="27" t="s">
        <v>70</v>
      </c>
      <c r="B55" s="28" t="s">
        <v>72</v>
      </c>
      <c r="C55" s="13" t="s">
        <v>71</v>
      </c>
      <c r="D55" s="13"/>
    </row>
    <row r="56" spans="1:4" s="3" customFormat="1" ht="26.25" hidden="1" outlineLevel="1">
      <c r="A56" s="27" t="s">
        <v>73</v>
      </c>
      <c r="B56" s="28" t="s">
        <v>74</v>
      </c>
      <c r="C56" s="13"/>
      <c r="D56" s="13"/>
    </row>
    <row r="57" spans="1:4" s="3" customFormat="1" ht="29.25" customHeight="1" collapsed="1">
      <c r="A57" s="27" t="s">
        <v>75</v>
      </c>
      <c r="B57" s="28" t="s">
        <v>77</v>
      </c>
      <c r="C57" s="13" t="s">
        <v>76</v>
      </c>
      <c r="D57" s="13">
        <v>121.79482240695715</v>
      </c>
    </row>
    <row r="58" spans="1:4" s="3" customFormat="1" ht="26.25">
      <c r="A58" s="27" t="s">
        <v>78</v>
      </c>
      <c r="B58" s="28" t="s">
        <v>80</v>
      </c>
      <c r="C58" s="13" t="s">
        <v>79</v>
      </c>
      <c r="D58" s="16">
        <v>44.90238563750952</v>
      </c>
    </row>
    <row r="59" spans="1:6" s="3" customFormat="1" ht="91.5" customHeight="1">
      <c r="A59" s="27" t="s">
        <v>81</v>
      </c>
      <c r="B59" s="28" t="s">
        <v>82</v>
      </c>
      <c r="C59" s="13"/>
      <c r="D59" s="13" t="s">
        <v>241</v>
      </c>
      <c r="E59" s="22"/>
      <c r="F59" s="22"/>
    </row>
    <row r="60" spans="1:4" s="3" customFormat="1" ht="12.75">
      <c r="A60" s="27" t="s">
        <v>83</v>
      </c>
      <c r="B60" s="28" t="s">
        <v>84</v>
      </c>
      <c r="C60" s="13" t="s">
        <v>21</v>
      </c>
      <c r="D60" s="13">
        <v>408240</v>
      </c>
    </row>
    <row r="61" spans="1:4" s="3" customFormat="1" ht="26.25" outlineLevel="1">
      <c r="A61" s="27" t="s">
        <v>85</v>
      </c>
      <c r="B61" s="28" t="s">
        <v>86</v>
      </c>
      <c r="C61" s="13" t="s">
        <v>21</v>
      </c>
      <c r="D61" s="13"/>
    </row>
    <row r="62" spans="1:4" s="3" customFormat="1" ht="13.5">
      <c r="A62" s="42" t="s">
        <v>87</v>
      </c>
      <c r="B62" s="42"/>
      <c r="C62" s="42"/>
      <c r="D62" s="42"/>
    </row>
    <row r="63" spans="1:4" s="3" customFormat="1" ht="12.75" hidden="1" outlineLevel="1">
      <c r="A63" s="27" t="s">
        <v>17</v>
      </c>
      <c r="B63" s="28" t="s">
        <v>88</v>
      </c>
      <c r="C63" s="13"/>
      <c r="D63" s="31"/>
    </row>
    <row r="64" spans="1:4" s="3" customFormat="1" ht="12.75" hidden="1" outlineLevel="1">
      <c r="A64" s="27"/>
      <c r="B64" s="28" t="s">
        <v>56</v>
      </c>
      <c r="C64" s="13"/>
      <c r="D64" s="31"/>
    </row>
    <row r="65" spans="1:4" s="3" customFormat="1" ht="12.75" hidden="1" outlineLevel="1">
      <c r="A65" s="27" t="s">
        <v>19</v>
      </c>
      <c r="B65" s="28" t="s">
        <v>89</v>
      </c>
      <c r="C65" s="13" t="s">
        <v>44</v>
      </c>
      <c r="D65" s="31"/>
    </row>
    <row r="66" spans="1:4" s="3" customFormat="1" ht="12.75" hidden="1" outlineLevel="1">
      <c r="A66" s="27" t="s">
        <v>90</v>
      </c>
      <c r="B66" s="28" t="s">
        <v>91</v>
      </c>
      <c r="C66" s="13" t="s">
        <v>44</v>
      </c>
      <c r="D66" s="31"/>
    </row>
    <row r="67" spans="1:4" s="3" customFormat="1" ht="12.75" hidden="1" outlineLevel="1">
      <c r="A67" s="27"/>
      <c r="B67" s="28" t="s">
        <v>92</v>
      </c>
      <c r="C67" s="13" t="s">
        <v>44</v>
      </c>
      <c r="D67" s="31"/>
    </row>
    <row r="68" spans="1:4" s="3" customFormat="1" ht="12.75" hidden="1" outlineLevel="1">
      <c r="A68" s="27"/>
      <c r="B68" s="28" t="s">
        <v>93</v>
      </c>
      <c r="C68" s="13" t="s">
        <v>44</v>
      </c>
      <c r="D68" s="31"/>
    </row>
    <row r="69" spans="1:4" s="3" customFormat="1" ht="12.75" hidden="1" outlineLevel="1">
      <c r="A69" s="27" t="s">
        <v>94</v>
      </c>
      <c r="B69" s="28" t="s">
        <v>95</v>
      </c>
      <c r="C69" s="13" t="s">
        <v>44</v>
      </c>
      <c r="D69" s="31"/>
    </row>
    <row r="70" spans="1:4" s="3" customFormat="1" ht="12.75" hidden="1" outlineLevel="1">
      <c r="A70" s="27"/>
      <c r="B70" s="28" t="s">
        <v>92</v>
      </c>
      <c r="C70" s="13" t="s">
        <v>44</v>
      </c>
      <c r="D70" s="31"/>
    </row>
    <row r="71" spans="1:4" s="3" customFormat="1" ht="12.75" hidden="1" outlineLevel="1">
      <c r="A71" s="27"/>
      <c r="B71" s="28" t="s">
        <v>93</v>
      </c>
      <c r="C71" s="13" t="s">
        <v>44</v>
      </c>
      <c r="D71" s="31"/>
    </row>
    <row r="72" spans="1:4" s="3" customFormat="1" ht="12.75" hidden="1" outlineLevel="1">
      <c r="A72" s="27"/>
      <c r="B72" s="28" t="s">
        <v>56</v>
      </c>
      <c r="C72" s="13" t="s">
        <v>44</v>
      </c>
      <c r="D72" s="31"/>
    </row>
    <row r="73" spans="1:4" s="3" customFormat="1" ht="39" hidden="1" outlineLevel="1">
      <c r="A73" s="27" t="s">
        <v>96</v>
      </c>
      <c r="B73" s="28" t="s">
        <v>97</v>
      </c>
      <c r="C73" s="13" t="s">
        <v>44</v>
      </c>
      <c r="D73" s="31"/>
    </row>
    <row r="74" spans="1:4" s="3" customFormat="1" ht="12.75" hidden="1" outlineLevel="1">
      <c r="A74" s="27" t="s">
        <v>18</v>
      </c>
      <c r="B74" s="28" t="s">
        <v>91</v>
      </c>
      <c r="C74" s="13" t="s">
        <v>44</v>
      </c>
      <c r="D74" s="31"/>
    </row>
    <row r="75" spans="1:4" s="3" customFormat="1" ht="12.75" hidden="1" outlineLevel="1">
      <c r="A75" s="27"/>
      <c r="B75" s="28" t="s">
        <v>92</v>
      </c>
      <c r="C75" s="13" t="s">
        <v>44</v>
      </c>
      <c r="D75" s="31"/>
    </row>
    <row r="76" spans="1:4" s="3" customFormat="1" ht="12.75" hidden="1" outlineLevel="1">
      <c r="A76" s="27"/>
      <c r="B76" s="28" t="s">
        <v>93</v>
      </c>
      <c r="C76" s="13" t="s">
        <v>44</v>
      </c>
      <c r="D76" s="31"/>
    </row>
    <row r="77" spans="1:4" s="3" customFormat="1" ht="12.75" hidden="1" outlineLevel="1">
      <c r="A77" s="27" t="s">
        <v>98</v>
      </c>
      <c r="B77" s="28" t="s">
        <v>95</v>
      </c>
      <c r="C77" s="13" t="s">
        <v>44</v>
      </c>
      <c r="D77" s="31"/>
    </row>
    <row r="78" spans="1:4" s="3" customFormat="1" ht="12.75" hidden="1" outlineLevel="1">
      <c r="A78" s="27"/>
      <c r="B78" s="28" t="s">
        <v>92</v>
      </c>
      <c r="C78" s="13" t="s">
        <v>44</v>
      </c>
      <c r="D78" s="31"/>
    </row>
    <row r="79" spans="1:4" s="3" customFormat="1" ht="12.75" hidden="1" outlineLevel="1">
      <c r="A79" s="27"/>
      <c r="B79" s="28" t="s">
        <v>93</v>
      </c>
      <c r="C79" s="13" t="s">
        <v>44</v>
      </c>
      <c r="D79" s="31"/>
    </row>
    <row r="80" spans="1:4" s="3" customFormat="1" ht="26.25" hidden="1" outlineLevel="1">
      <c r="A80" s="27" t="s">
        <v>99</v>
      </c>
      <c r="B80" s="28" t="s">
        <v>100</v>
      </c>
      <c r="C80" s="13" t="s">
        <v>44</v>
      </c>
      <c r="D80" s="31"/>
    </row>
    <row r="81" spans="1:4" s="3" customFormat="1" ht="12.75" hidden="1" outlineLevel="1">
      <c r="A81" s="27" t="s">
        <v>101</v>
      </c>
      <c r="B81" s="28" t="s">
        <v>91</v>
      </c>
      <c r="C81" s="13" t="s">
        <v>44</v>
      </c>
      <c r="D81" s="31"/>
    </row>
    <row r="82" spans="1:4" s="3" customFormat="1" ht="12.75" hidden="1" outlineLevel="1">
      <c r="A82" s="27"/>
      <c r="B82" s="28" t="s">
        <v>92</v>
      </c>
      <c r="C82" s="13" t="s">
        <v>44</v>
      </c>
      <c r="D82" s="31"/>
    </row>
    <row r="83" spans="1:4" s="3" customFormat="1" ht="12.75" hidden="1" outlineLevel="1">
      <c r="A83" s="27"/>
      <c r="B83" s="28" t="s">
        <v>93</v>
      </c>
      <c r="C83" s="13" t="s">
        <v>44</v>
      </c>
      <c r="D83" s="31"/>
    </row>
    <row r="84" spans="1:4" s="3" customFormat="1" ht="12.75" hidden="1" outlineLevel="1">
      <c r="A84" s="27" t="s">
        <v>102</v>
      </c>
      <c r="B84" s="28" t="s">
        <v>95</v>
      </c>
      <c r="C84" s="13" t="s">
        <v>44</v>
      </c>
      <c r="D84" s="31"/>
    </row>
    <row r="85" spans="1:4" s="3" customFormat="1" ht="12.75" hidden="1" outlineLevel="1">
      <c r="A85" s="27"/>
      <c r="B85" s="28" t="s">
        <v>92</v>
      </c>
      <c r="C85" s="13" t="s">
        <v>44</v>
      </c>
      <c r="D85" s="31"/>
    </row>
    <row r="86" spans="1:4" s="3" customFormat="1" ht="12.75" hidden="1" outlineLevel="1">
      <c r="A86" s="27"/>
      <c r="B86" s="28" t="s">
        <v>93</v>
      </c>
      <c r="C86" s="13" t="s">
        <v>44</v>
      </c>
      <c r="D86" s="31"/>
    </row>
    <row r="87" spans="1:4" s="3" customFormat="1" ht="26.25" hidden="1" outlineLevel="1">
      <c r="A87" s="27" t="s">
        <v>103</v>
      </c>
      <c r="B87" s="28" t="s">
        <v>104</v>
      </c>
      <c r="C87" s="13" t="s">
        <v>44</v>
      </c>
      <c r="D87" s="31"/>
    </row>
    <row r="88" spans="1:4" s="3" customFormat="1" ht="12.75" hidden="1" outlineLevel="1">
      <c r="A88" s="27" t="s">
        <v>105</v>
      </c>
      <c r="B88" s="28" t="s">
        <v>91</v>
      </c>
      <c r="C88" s="13" t="s">
        <v>44</v>
      </c>
      <c r="D88" s="31"/>
    </row>
    <row r="89" spans="1:4" s="3" customFormat="1" ht="12.75" hidden="1" outlineLevel="1">
      <c r="A89" s="27"/>
      <c r="B89" s="28" t="s">
        <v>92</v>
      </c>
      <c r="C89" s="13" t="s">
        <v>44</v>
      </c>
      <c r="D89" s="31"/>
    </row>
    <row r="90" spans="1:4" s="3" customFormat="1" ht="12.75" hidden="1" outlineLevel="1">
      <c r="A90" s="27"/>
      <c r="B90" s="28" t="s">
        <v>93</v>
      </c>
      <c r="C90" s="13" t="s">
        <v>44</v>
      </c>
      <c r="D90" s="31"/>
    </row>
    <row r="91" spans="1:4" s="3" customFormat="1" ht="12.75" hidden="1" outlineLevel="1">
      <c r="A91" s="27" t="s">
        <v>106</v>
      </c>
      <c r="B91" s="28" t="s">
        <v>95</v>
      </c>
      <c r="C91" s="13" t="s">
        <v>44</v>
      </c>
      <c r="D91" s="31"/>
    </row>
    <row r="92" spans="1:4" s="3" customFormat="1" ht="12.75" hidden="1" outlineLevel="1">
      <c r="A92" s="27"/>
      <c r="B92" s="28" t="s">
        <v>92</v>
      </c>
      <c r="C92" s="13" t="s">
        <v>44</v>
      </c>
      <c r="D92" s="31"/>
    </row>
    <row r="93" spans="1:4" s="3" customFormat="1" ht="12.75" hidden="1" outlineLevel="1">
      <c r="A93" s="27"/>
      <c r="B93" s="28" t="s">
        <v>93</v>
      </c>
      <c r="C93" s="13" t="s">
        <v>44</v>
      </c>
      <c r="D93" s="31"/>
    </row>
    <row r="94" spans="1:4" s="3" customFormat="1" ht="39" hidden="1" outlineLevel="1">
      <c r="A94" s="27" t="s">
        <v>107</v>
      </c>
      <c r="B94" s="28" t="s">
        <v>108</v>
      </c>
      <c r="C94" s="13" t="s">
        <v>44</v>
      </c>
      <c r="D94" s="31"/>
    </row>
    <row r="95" spans="1:4" s="3" customFormat="1" ht="12.75" hidden="1" outlineLevel="1">
      <c r="A95" s="27" t="s">
        <v>109</v>
      </c>
      <c r="B95" s="28" t="s">
        <v>91</v>
      </c>
      <c r="C95" s="13" t="s">
        <v>44</v>
      </c>
      <c r="D95" s="31"/>
    </row>
    <row r="96" spans="1:4" s="3" customFormat="1" ht="12.75" hidden="1" outlineLevel="1">
      <c r="A96" s="27"/>
      <c r="B96" s="28" t="s">
        <v>92</v>
      </c>
      <c r="C96" s="13" t="s">
        <v>44</v>
      </c>
      <c r="D96" s="31"/>
    </row>
    <row r="97" spans="1:4" s="3" customFormat="1" ht="12.75" hidden="1" outlineLevel="1">
      <c r="A97" s="27"/>
      <c r="B97" s="28" t="s">
        <v>93</v>
      </c>
      <c r="C97" s="13" t="s">
        <v>44</v>
      </c>
      <c r="D97" s="31"/>
    </row>
    <row r="98" spans="1:4" s="3" customFormat="1" ht="12.75" hidden="1" outlineLevel="1">
      <c r="A98" s="27" t="s">
        <v>110</v>
      </c>
      <c r="B98" s="28" t="s">
        <v>95</v>
      </c>
      <c r="C98" s="13" t="s">
        <v>44</v>
      </c>
      <c r="D98" s="31"/>
    </row>
    <row r="99" spans="1:4" s="3" customFormat="1" ht="12.75" hidden="1" outlineLevel="1">
      <c r="A99" s="27"/>
      <c r="B99" s="28" t="s">
        <v>92</v>
      </c>
      <c r="C99" s="13" t="s">
        <v>44</v>
      </c>
      <c r="D99" s="31"/>
    </row>
    <row r="100" spans="1:4" s="3" customFormat="1" ht="12.75" hidden="1" outlineLevel="1">
      <c r="A100" s="27"/>
      <c r="B100" s="28" t="s">
        <v>93</v>
      </c>
      <c r="C100" s="13" t="s">
        <v>44</v>
      </c>
      <c r="D100" s="31"/>
    </row>
    <row r="101" spans="1:4" s="3" customFormat="1" ht="12.75" hidden="1" outlineLevel="1">
      <c r="A101" s="27" t="s">
        <v>111</v>
      </c>
      <c r="B101" s="28" t="s">
        <v>112</v>
      </c>
      <c r="C101" s="13" t="s">
        <v>44</v>
      </c>
      <c r="D101" s="31"/>
    </row>
    <row r="102" spans="1:4" s="3" customFormat="1" ht="12.75" hidden="1" outlineLevel="1">
      <c r="A102" s="27" t="s">
        <v>113</v>
      </c>
      <c r="B102" s="28" t="s">
        <v>91</v>
      </c>
      <c r="C102" s="13" t="s">
        <v>44</v>
      </c>
      <c r="D102" s="31"/>
    </row>
    <row r="103" spans="1:4" s="3" customFormat="1" ht="12.75" hidden="1" outlineLevel="1">
      <c r="A103" s="27"/>
      <c r="B103" s="28" t="s">
        <v>92</v>
      </c>
      <c r="C103" s="13" t="s">
        <v>44</v>
      </c>
      <c r="D103" s="31"/>
    </row>
    <row r="104" spans="1:4" s="3" customFormat="1" ht="12.75" hidden="1" outlineLevel="1">
      <c r="A104" s="27"/>
      <c r="B104" s="28" t="s">
        <v>93</v>
      </c>
      <c r="C104" s="13" t="s">
        <v>44</v>
      </c>
      <c r="D104" s="31"/>
    </row>
    <row r="105" spans="1:4" s="3" customFormat="1" ht="12.75" hidden="1" outlineLevel="1">
      <c r="A105" s="27" t="s">
        <v>114</v>
      </c>
      <c r="B105" s="28" t="s">
        <v>95</v>
      </c>
      <c r="C105" s="13" t="s">
        <v>44</v>
      </c>
      <c r="D105" s="31"/>
    </row>
    <row r="106" spans="1:4" s="3" customFormat="1" ht="12.75" hidden="1" outlineLevel="1">
      <c r="A106" s="27"/>
      <c r="B106" s="28" t="s">
        <v>92</v>
      </c>
      <c r="C106" s="13" t="s">
        <v>44</v>
      </c>
      <c r="D106" s="31"/>
    </row>
    <row r="107" spans="1:4" s="3" customFormat="1" ht="12.75" hidden="1" outlineLevel="1">
      <c r="A107" s="27"/>
      <c r="B107" s="28" t="s">
        <v>93</v>
      </c>
      <c r="C107" s="13" t="s">
        <v>44</v>
      </c>
      <c r="D107" s="31"/>
    </row>
    <row r="108" spans="1:4" s="3" customFormat="1" ht="12.75" hidden="1" outlineLevel="1">
      <c r="A108" s="27" t="s">
        <v>115</v>
      </c>
      <c r="B108" s="28" t="s">
        <v>116</v>
      </c>
      <c r="C108" s="13" t="s">
        <v>44</v>
      </c>
      <c r="D108" s="31"/>
    </row>
    <row r="109" spans="1:4" s="3" customFormat="1" ht="12.75" hidden="1" outlineLevel="1">
      <c r="A109" s="27" t="s">
        <v>117</v>
      </c>
      <c r="B109" s="28" t="s">
        <v>91</v>
      </c>
      <c r="C109" s="13" t="s">
        <v>44</v>
      </c>
      <c r="D109" s="31"/>
    </row>
    <row r="110" spans="1:4" s="3" customFormat="1" ht="12.75" hidden="1" outlineLevel="1">
      <c r="A110" s="27"/>
      <c r="B110" s="28" t="s">
        <v>92</v>
      </c>
      <c r="C110" s="13" t="s">
        <v>44</v>
      </c>
      <c r="D110" s="31"/>
    </row>
    <row r="111" spans="1:4" s="3" customFormat="1" ht="12.75" hidden="1" outlineLevel="1">
      <c r="A111" s="27"/>
      <c r="B111" s="28" t="s">
        <v>93</v>
      </c>
      <c r="C111" s="13" t="s">
        <v>44</v>
      </c>
      <c r="D111" s="31"/>
    </row>
    <row r="112" spans="1:4" s="3" customFormat="1" ht="12.75" hidden="1" outlineLevel="1">
      <c r="A112" s="27" t="s">
        <v>118</v>
      </c>
      <c r="B112" s="28" t="s">
        <v>95</v>
      </c>
      <c r="C112" s="13" t="s">
        <v>44</v>
      </c>
      <c r="D112" s="31"/>
    </row>
    <row r="113" spans="1:4" s="3" customFormat="1" ht="12.75" hidden="1" outlineLevel="1">
      <c r="A113" s="27"/>
      <c r="B113" s="28" t="s">
        <v>92</v>
      </c>
      <c r="C113" s="13" t="s">
        <v>44</v>
      </c>
      <c r="D113" s="31"/>
    </row>
    <row r="114" spans="1:4" s="3" customFormat="1" ht="12.75" hidden="1" outlineLevel="1">
      <c r="A114" s="27"/>
      <c r="B114" s="28" t="s">
        <v>93</v>
      </c>
      <c r="C114" s="13" t="s">
        <v>44</v>
      </c>
      <c r="D114" s="31"/>
    </row>
    <row r="115" spans="1:4" s="3" customFormat="1" ht="26.25" hidden="1" outlineLevel="1">
      <c r="A115" s="27" t="s">
        <v>22</v>
      </c>
      <c r="B115" s="28" t="s">
        <v>119</v>
      </c>
      <c r="C115" s="13" t="s">
        <v>44</v>
      </c>
      <c r="D115" s="31"/>
    </row>
    <row r="116" spans="1:4" s="3" customFormat="1" ht="12.75" hidden="1" outlineLevel="1">
      <c r="A116" s="27"/>
      <c r="B116" s="28" t="s">
        <v>120</v>
      </c>
      <c r="C116" s="13" t="s">
        <v>44</v>
      </c>
      <c r="D116" s="31"/>
    </row>
    <row r="117" spans="1:4" s="3" customFormat="1" ht="12.75" hidden="1" outlineLevel="1">
      <c r="A117" s="27"/>
      <c r="B117" s="28" t="s">
        <v>92</v>
      </c>
      <c r="C117" s="13" t="s">
        <v>44</v>
      </c>
      <c r="D117" s="31"/>
    </row>
    <row r="118" spans="1:4" s="3" customFormat="1" ht="12.75" hidden="1" outlineLevel="1">
      <c r="A118" s="27"/>
      <c r="B118" s="28" t="s">
        <v>93</v>
      </c>
      <c r="C118" s="13" t="s">
        <v>44</v>
      </c>
      <c r="D118" s="31"/>
    </row>
    <row r="119" spans="1:4" s="3" customFormat="1" ht="12.75" hidden="1" outlineLevel="1">
      <c r="A119" s="27"/>
      <c r="B119" s="28" t="s">
        <v>121</v>
      </c>
      <c r="C119" s="13" t="s">
        <v>44</v>
      </c>
      <c r="D119" s="31"/>
    </row>
    <row r="120" spans="1:4" s="3" customFormat="1" ht="12.75" hidden="1" outlineLevel="1">
      <c r="A120" s="27"/>
      <c r="B120" s="28" t="s">
        <v>92</v>
      </c>
      <c r="C120" s="13" t="s">
        <v>44</v>
      </c>
      <c r="D120" s="31"/>
    </row>
    <row r="121" spans="1:4" s="3" customFormat="1" ht="12.75" hidden="1" outlineLevel="1">
      <c r="A121" s="27"/>
      <c r="B121" s="28" t="s">
        <v>93</v>
      </c>
      <c r="C121" s="13" t="s">
        <v>44</v>
      </c>
      <c r="D121" s="31"/>
    </row>
    <row r="122" spans="1:4" s="3" customFormat="1" ht="12.75" hidden="1" outlineLevel="1">
      <c r="A122" s="27"/>
      <c r="B122" s="28" t="s">
        <v>122</v>
      </c>
      <c r="C122" s="13" t="s">
        <v>44</v>
      </c>
      <c r="D122" s="31"/>
    </row>
    <row r="123" spans="1:4" s="3" customFormat="1" ht="12.75" hidden="1" outlineLevel="1">
      <c r="A123" s="27"/>
      <c r="B123" s="28" t="s">
        <v>92</v>
      </c>
      <c r="C123" s="13" t="s">
        <v>44</v>
      </c>
      <c r="D123" s="31"/>
    </row>
    <row r="124" spans="1:4" s="3" customFormat="1" ht="12.75" hidden="1" outlineLevel="1">
      <c r="A124" s="27"/>
      <c r="B124" s="28" t="s">
        <v>93</v>
      </c>
      <c r="C124" s="13" t="s">
        <v>44</v>
      </c>
      <c r="D124" s="31"/>
    </row>
    <row r="125" spans="1:4" s="3" customFormat="1" ht="26.25" hidden="1" outlineLevel="1">
      <c r="A125" s="27" t="s">
        <v>24</v>
      </c>
      <c r="B125" s="28" t="s">
        <v>123</v>
      </c>
      <c r="C125" s="13" t="s">
        <v>44</v>
      </c>
      <c r="D125" s="31"/>
    </row>
    <row r="126" spans="1:4" s="3" customFormat="1" ht="12.75" hidden="1" outlineLevel="1">
      <c r="A126" s="27"/>
      <c r="B126" s="28" t="s">
        <v>124</v>
      </c>
      <c r="C126" s="13" t="s">
        <v>44</v>
      </c>
      <c r="D126" s="31"/>
    </row>
    <row r="127" spans="1:4" s="3" customFormat="1" ht="12.75" hidden="1" outlineLevel="1">
      <c r="A127" s="27"/>
      <c r="B127" s="28" t="s">
        <v>125</v>
      </c>
      <c r="C127" s="13" t="s">
        <v>44</v>
      </c>
      <c r="D127" s="31"/>
    </row>
    <row r="128" spans="1:4" s="3" customFormat="1" ht="12.75" hidden="1" outlineLevel="1">
      <c r="A128" s="27" t="s">
        <v>28</v>
      </c>
      <c r="B128" s="28" t="s">
        <v>126</v>
      </c>
      <c r="C128" s="13"/>
      <c r="D128" s="31"/>
    </row>
    <row r="129" spans="1:4" s="3" customFormat="1" ht="12.75" hidden="1" outlineLevel="1">
      <c r="A129" s="27"/>
      <c r="B129" s="28" t="s">
        <v>56</v>
      </c>
      <c r="C129" s="13"/>
      <c r="D129" s="31"/>
    </row>
    <row r="130" spans="1:4" s="3" customFormat="1" ht="12.75" hidden="1" outlineLevel="1">
      <c r="A130" s="27" t="s">
        <v>30</v>
      </c>
      <c r="B130" s="28" t="s">
        <v>128</v>
      </c>
      <c r="C130" s="13" t="s">
        <v>127</v>
      </c>
      <c r="D130" s="31"/>
    </row>
    <row r="131" spans="1:4" s="3" customFormat="1" ht="26.25" hidden="1" outlineLevel="1">
      <c r="A131" s="27" t="s">
        <v>129</v>
      </c>
      <c r="B131" s="28" t="s">
        <v>130</v>
      </c>
      <c r="C131" s="13" t="s">
        <v>127</v>
      </c>
      <c r="D131" s="31"/>
    </row>
    <row r="132" spans="1:4" s="3" customFormat="1" ht="12.75" hidden="1" outlineLevel="1">
      <c r="A132" s="27"/>
      <c r="B132" s="28" t="s">
        <v>120</v>
      </c>
      <c r="C132" s="13" t="s">
        <v>127</v>
      </c>
      <c r="D132" s="31"/>
    </row>
    <row r="133" spans="1:4" s="3" customFormat="1" ht="12.75" hidden="1" outlineLevel="1">
      <c r="A133" s="27"/>
      <c r="B133" s="28" t="s">
        <v>121</v>
      </c>
      <c r="C133" s="13" t="s">
        <v>127</v>
      </c>
      <c r="D133" s="31"/>
    </row>
    <row r="134" spans="1:4" s="3" customFormat="1" ht="12.75" hidden="1" outlineLevel="1">
      <c r="A134" s="27"/>
      <c r="B134" s="28" t="s">
        <v>122</v>
      </c>
      <c r="C134" s="13" t="s">
        <v>127</v>
      </c>
      <c r="D134" s="31"/>
    </row>
    <row r="135" spans="1:4" s="3" customFormat="1" ht="26.25" hidden="1" outlineLevel="1">
      <c r="A135" s="27" t="s">
        <v>131</v>
      </c>
      <c r="B135" s="28" t="s">
        <v>132</v>
      </c>
      <c r="C135" s="13" t="s">
        <v>127</v>
      </c>
      <c r="D135" s="31"/>
    </row>
    <row r="136" spans="1:4" s="3" customFormat="1" ht="12.75" hidden="1" outlineLevel="1">
      <c r="A136" s="27" t="s">
        <v>33</v>
      </c>
      <c r="B136" s="28" t="s">
        <v>133</v>
      </c>
      <c r="C136" s="13"/>
      <c r="D136" s="31"/>
    </row>
    <row r="137" spans="1:4" s="3" customFormat="1" ht="12.75" hidden="1" outlineLevel="1">
      <c r="A137" s="27"/>
      <c r="B137" s="28" t="s">
        <v>56</v>
      </c>
      <c r="C137" s="13"/>
      <c r="D137" s="31"/>
    </row>
    <row r="138" spans="1:4" s="3" customFormat="1" ht="12.75" hidden="1" outlineLevel="1">
      <c r="A138" s="27" t="s">
        <v>35</v>
      </c>
      <c r="B138" s="28" t="s">
        <v>135</v>
      </c>
      <c r="C138" s="13" t="s">
        <v>134</v>
      </c>
      <c r="D138" s="31"/>
    </row>
    <row r="139" spans="1:4" s="3" customFormat="1" ht="26.25" hidden="1" outlineLevel="1">
      <c r="A139" s="27" t="s">
        <v>38</v>
      </c>
      <c r="B139" s="28" t="s">
        <v>136</v>
      </c>
      <c r="C139" s="13" t="s">
        <v>134</v>
      </c>
      <c r="D139" s="31"/>
    </row>
    <row r="140" spans="1:4" s="3" customFormat="1" ht="12.75" hidden="1" outlineLevel="1">
      <c r="A140" s="27"/>
      <c r="B140" s="28" t="s">
        <v>120</v>
      </c>
      <c r="C140" s="13" t="s">
        <v>134</v>
      </c>
      <c r="D140" s="31"/>
    </row>
    <row r="141" spans="1:4" s="3" customFormat="1" ht="12.75" hidden="1" outlineLevel="1">
      <c r="A141" s="27"/>
      <c r="B141" s="28" t="s">
        <v>121</v>
      </c>
      <c r="C141" s="13" t="s">
        <v>134</v>
      </c>
      <c r="D141" s="31"/>
    </row>
    <row r="142" spans="1:4" s="3" customFormat="1" ht="12.75" hidden="1" outlineLevel="1">
      <c r="A142" s="27"/>
      <c r="B142" s="28" t="s">
        <v>122</v>
      </c>
      <c r="C142" s="13" t="s">
        <v>134</v>
      </c>
      <c r="D142" s="31"/>
    </row>
    <row r="143" spans="1:4" s="3" customFormat="1" ht="12.75" hidden="1" outlineLevel="1">
      <c r="A143" s="27" t="s">
        <v>53</v>
      </c>
      <c r="B143" s="28" t="s">
        <v>137</v>
      </c>
      <c r="C143" s="13" t="s">
        <v>134</v>
      </c>
      <c r="D143" s="31"/>
    </row>
    <row r="144" spans="1:4" s="3" customFormat="1" ht="12.75" hidden="1" outlineLevel="1">
      <c r="A144" s="27" t="s">
        <v>73</v>
      </c>
      <c r="B144" s="28" t="s">
        <v>138</v>
      </c>
      <c r="C144" s="13" t="s">
        <v>21</v>
      </c>
      <c r="D144" s="31"/>
    </row>
    <row r="145" spans="1:4" s="3" customFormat="1" ht="26.25" hidden="1" outlineLevel="1">
      <c r="A145" s="27" t="s">
        <v>83</v>
      </c>
      <c r="B145" s="28" t="s">
        <v>74</v>
      </c>
      <c r="C145" s="13"/>
      <c r="D145" s="31"/>
    </row>
    <row r="146" spans="1:4" s="3" customFormat="1" ht="12.75" hidden="1" outlineLevel="1">
      <c r="A146" s="27" t="s">
        <v>139</v>
      </c>
      <c r="B146" s="28" t="s">
        <v>77</v>
      </c>
      <c r="C146" s="13" t="s">
        <v>76</v>
      </c>
      <c r="D146" s="31"/>
    </row>
    <row r="147" spans="1:4" s="3" customFormat="1" ht="26.25" hidden="1" outlineLevel="1">
      <c r="A147" s="27" t="s">
        <v>140</v>
      </c>
      <c r="B147" s="28" t="s">
        <v>80</v>
      </c>
      <c r="C147" s="13" t="s">
        <v>79</v>
      </c>
      <c r="D147" s="31"/>
    </row>
    <row r="148" spans="1:4" s="3" customFormat="1" ht="12.75" hidden="1" outlineLevel="1">
      <c r="A148" s="27" t="s">
        <v>141</v>
      </c>
      <c r="B148" s="28" t="s">
        <v>82</v>
      </c>
      <c r="C148" s="13"/>
      <c r="D148" s="31"/>
    </row>
    <row r="149" spans="1:4" s="3" customFormat="1" ht="12.75" hidden="1" outlineLevel="1">
      <c r="A149" s="27" t="s">
        <v>85</v>
      </c>
      <c r="B149" s="28" t="s">
        <v>142</v>
      </c>
      <c r="C149" s="13" t="s">
        <v>21</v>
      </c>
      <c r="D149" s="31"/>
    </row>
    <row r="150" spans="1:4" s="3" customFormat="1" ht="12.75" hidden="1" outlineLevel="1">
      <c r="A150" s="27" t="s">
        <v>143</v>
      </c>
      <c r="B150" s="28" t="s">
        <v>144</v>
      </c>
      <c r="C150" s="13" t="s">
        <v>21</v>
      </c>
      <c r="D150" s="31"/>
    </row>
    <row r="151" spans="1:4" s="3" customFormat="1" ht="12.75" hidden="1" outlineLevel="1">
      <c r="A151" s="27" t="s">
        <v>145</v>
      </c>
      <c r="B151" s="28" t="s">
        <v>146</v>
      </c>
      <c r="C151" s="13" t="s">
        <v>21</v>
      </c>
      <c r="D151" s="31"/>
    </row>
    <row r="152" spans="1:4" s="3" customFormat="1" ht="12.75" hidden="1" outlineLevel="1">
      <c r="A152" s="27" t="s">
        <v>147</v>
      </c>
      <c r="B152" s="28" t="s">
        <v>27</v>
      </c>
      <c r="C152" s="13" t="s">
        <v>21</v>
      </c>
      <c r="D152" s="31"/>
    </row>
    <row r="153" spans="1:4" s="3" customFormat="1" ht="12.75" hidden="1" outlineLevel="1">
      <c r="A153" s="27" t="s">
        <v>148</v>
      </c>
      <c r="B153" s="28" t="s">
        <v>150</v>
      </c>
      <c r="C153" s="13" t="s">
        <v>149</v>
      </c>
      <c r="D153" s="31"/>
    </row>
    <row r="154" spans="1:4" s="3" customFormat="1" ht="26.25" hidden="1" outlineLevel="1">
      <c r="A154" s="27" t="s">
        <v>151</v>
      </c>
      <c r="B154" s="28" t="s">
        <v>152</v>
      </c>
      <c r="C154" s="13"/>
      <c r="D154" s="31"/>
    </row>
    <row r="155" spans="1:4" s="3" customFormat="1" ht="13.5" collapsed="1">
      <c r="A155" s="42" t="s">
        <v>153</v>
      </c>
      <c r="B155" s="42"/>
      <c r="C155" s="42"/>
      <c r="D155" s="42"/>
    </row>
    <row r="156" spans="1:4" s="3" customFormat="1" ht="23.25" customHeight="1">
      <c r="A156" s="27" t="s">
        <v>17</v>
      </c>
      <c r="B156" s="28" t="s">
        <v>154</v>
      </c>
      <c r="C156" s="13" t="s">
        <v>36</v>
      </c>
      <c r="D156" s="18">
        <v>14.2</v>
      </c>
    </row>
    <row r="157" spans="1:4" s="3" customFormat="1" ht="27.75" customHeight="1">
      <c r="A157" s="27" t="s">
        <v>28</v>
      </c>
      <c r="B157" s="28" t="s">
        <v>155</v>
      </c>
      <c r="C157" s="13" t="s">
        <v>36</v>
      </c>
      <c r="D157" s="25">
        <v>2.68566666666667</v>
      </c>
    </row>
    <row r="158" spans="1:4" s="3" customFormat="1" ht="12.75">
      <c r="A158" s="27" t="s">
        <v>33</v>
      </c>
      <c r="B158" s="28" t="s">
        <v>157</v>
      </c>
      <c r="C158" s="13" t="s">
        <v>156</v>
      </c>
      <c r="D158" s="18">
        <v>10.524035</v>
      </c>
    </row>
    <row r="159" spans="1:4" s="3" customFormat="1" ht="12.75">
      <c r="A159" s="27" t="s">
        <v>53</v>
      </c>
      <c r="B159" s="28" t="s">
        <v>158</v>
      </c>
      <c r="C159" s="13" t="s">
        <v>156</v>
      </c>
      <c r="D159" s="18">
        <v>10.524035</v>
      </c>
    </row>
    <row r="160" spans="1:4" s="3" customFormat="1" ht="12.75">
      <c r="A160" s="27" t="s">
        <v>73</v>
      </c>
      <c r="B160" s="28" t="s">
        <v>160</v>
      </c>
      <c r="C160" s="13" t="s">
        <v>159</v>
      </c>
      <c r="D160" s="25">
        <v>76.93</v>
      </c>
    </row>
    <row r="161" spans="1:4" s="3" customFormat="1" ht="12.75">
      <c r="A161" s="27" t="s">
        <v>83</v>
      </c>
      <c r="B161" s="28" t="s">
        <v>161</v>
      </c>
      <c r="C161" s="13" t="s">
        <v>159</v>
      </c>
      <c r="D161" s="25">
        <v>58.40259</v>
      </c>
    </row>
    <row r="162" spans="1:4" s="3" customFormat="1" ht="12.75">
      <c r="A162" s="27" t="s">
        <v>85</v>
      </c>
      <c r="B162" s="28" t="s">
        <v>163</v>
      </c>
      <c r="C162" s="13" t="s">
        <v>162</v>
      </c>
      <c r="D162" s="15">
        <f>D164+D165+D166</f>
        <v>260.5576615583334</v>
      </c>
    </row>
    <row r="163" spans="1:4" s="3" customFormat="1" ht="12.75">
      <c r="A163" s="27"/>
      <c r="B163" s="28" t="s">
        <v>56</v>
      </c>
      <c r="C163" s="13"/>
      <c r="D163" s="13"/>
    </row>
    <row r="164" spans="1:4" s="3" customFormat="1" ht="12.75">
      <c r="A164" s="27" t="s">
        <v>164</v>
      </c>
      <c r="B164" s="28" t="s">
        <v>167</v>
      </c>
      <c r="C164" s="13" t="s">
        <v>162</v>
      </c>
      <c r="D164" s="15">
        <v>0.5111870333333334</v>
      </c>
    </row>
    <row r="165" spans="1:4" s="3" customFormat="1" ht="12.75">
      <c r="A165" s="27" t="s">
        <v>165</v>
      </c>
      <c r="B165" s="28" t="s">
        <v>168</v>
      </c>
      <c r="C165" s="13" t="s">
        <v>162</v>
      </c>
      <c r="D165" s="15">
        <v>113.88526873333333</v>
      </c>
    </row>
    <row r="166" spans="1:5" s="3" customFormat="1" ht="12.75">
      <c r="A166" s="27" t="s">
        <v>166</v>
      </c>
      <c r="B166" s="28" t="s">
        <v>169</v>
      </c>
      <c r="C166" s="13" t="s">
        <v>162</v>
      </c>
      <c r="D166" s="15">
        <v>146.1612057916667</v>
      </c>
      <c r="E166" s="9"/>
    </row>
    <row r="167" spans="1:5" s="3" customFormat="1" ht="12.75">
      <c r="A167" s="27" t="s">
        <v>143</v>
      </c>
      <c r="B167" s="28" t="s">
        <v>170</v>
      </c>
      <c r="C167" s="13"/>
      <c r="D167" s="15">
        <f>D169+D171</f>
        <v>69.356724922028</v>
      </c>
      <c r="E167" s="9"/>
    </row>
    <row r="168" spans="1:5" s="3" customFormat="1" ht="12.75">
      <c r="A168" s="27"/>
      <c r="B168" s="28" t="s">
        <v>56</v>
      </c>
      <c r="C168" s="13"/>
      <c r="D168" s="13"/>
      <c r="E168" s="9"/>
    </row>
    <row r="169" spans="1:4" s="3" customFormat="1" ht="12.75">
      <c r="A169" s="27" t="s">
        <v>171</v>
      </c>
      <c r="B169" s="28" t="s">
        <v>172</v>
      </c>
      <c r="C169" s="13" t="s">
        <v>162</v>
      </c>
      <c r="D169" s="16">
        <v>0</v>
      </c>
    </row>
    <row r="170" spans="1:4" s="3" customFormat="1" ht="12.75">
      <c r="A170" s="27"/>
      <c r="B170" s="28" t="s">
        <v>174</v>
      </c>
      <c r="C170" s="13" t="s">
        <v>173</v>
      </c>
      <c r="D170" s="16">
        <v>0</v>
      </c>
    </row>
    <row r="171" spans="1:4" s="3" customFormat="1" ht="12.75">
      <c r="A171" s="27" t="s">
        <v>175</v>
      </c>
      <c r="B171" s="28" t="s">
        <v>176</v>
      </c>
      <c r="C171" s="13" t="s">
        <v>162</v>
      </c>
      <c r="D171" s="26">
        <v>69.356724922028</v>
      </c>
    </row>
    <row r="172" spans="1:4" s="3" customFormat="1" ht="12.75">
      <c r="A172" s="27"/>
      <c r="B172" s="28" t="s">
        <v>178</v>
      </c>
      <c r="C172" s="13" t="s">
        <v>177</v>
      </c>
      <c r="D172" s="26">
        <v>173.7</v>
      </c>
    </row>
    <row r="173" spans="1:4" s="3" customFormat="1" ht="27.75" customHeight="1">
      <c r="A173" s="27"/>
      <c r="B173" s="28" t="s">
        <v>179</v>
      </c>
      <c r="C173" s="13"/>
      <c r="D173" s="16" t="s">
        <v>240</v>
      </c>
    </row>
    <row r="174" spans="1:4" s="3" customFormat="1" ht="12.75" outlineLevel="1">
      <c r="A174" s="27" t="s">
        <v>145</v>
      </c>
      <c r="B174" s="28" t="s">
        <v>180</v>
      </c>
      <c r="C174" s="13" t="s">
        <v>162</v>
      </c>
      <c r="D174" s="18">
        <v>83.9491927</v>
      </c>
    </row>
    <row r="175" spans="1:4" s="3" customFormat="1" ht="26.25" outlineLevel="1">
      <c r="A175" s="27" t="s">
        <v>147</v>
      </c>
      <c r="B175" s="28" t="s">
        <v>181</v>
      </c>
      <c r="C175" s="13"/>
      <c r="D175" s="16"/>
    </row>
    <row r="176" spans="1:4" s="3" customFormat="1" ht="12.75" outlineLevel="1">
      <c r="A176" s="27" t="s">
        <v>182</v>
      </c>
      <c r="B176" s="28" t="s">
        <v>183</v>
      </c>
      <c r="C176" s="13" t="s">
        <v>76</v>
      </c>
      <c r="D176" s="13">
        <f>D57</f>
        <v>121.79482240695715</v>
      </c>
    </row>
    <row r="177" spans="1:4" s="3" customFormat="1" ht="26.25" outlineLevel="1">
      <c r="A177" s="27" t="s">
        <v>184</v>
      </c>
      <c r="B177" s="28" t="s">
        <v>185</v>
      </c>
      <c r="C177" s="13" t="s">
        <v>79</v>
      </c>
      <c r="D177" s="16">
        <f>D58</f>
        <v>44.90238563750952</v>
      </c>
    </row>
    <row r="178" spans="1:6" s="3" customFormat="1" ht="77.25" customHeight="1" outlineLevel="1">
      <c r="A178" s="27" t="s">
        <v>186</v>
      </c>
      <c r="B178" s="28" t="s">
        <v>187</v>
      </c>
      <c r="C178" s="13"/>
      <c r="D178" s="13" t="s">
        <v>241</v>
      </c>
      <c r="E178" s="8"/>
      <c r="F178" s="8"/>
    </row>
    <row r="179" spans="1:4" s="3" customFormat="1" ht="12.75">
      <c r="A179" s="27" t="s">
        <v>148</v>
      </c>
      <c r="B179" s="28" t="s">
        <v>188</v>
      </c>
      <c r="C179" s="13" t="s">
        <v>162</v>
      </c>
      <c r="D179" s="16">
        <f>D182+D183+D181</f>
        <v>321.362</v>
      </c>
    </row>
    <row r="180" spans="1:4" s="3" customFormat="1" ht="12.75">
      <c r="A180" s="27"/>
      <c r="B180" s="28" t="s">
        <v>56</v>
      </c>
      <c r="C180" s="13"/>
      <c r="D180" s="16"/>
    </row>
    <row r="181" spans="1:4" s="3" customFormat="1" ht="12.75">
      <c r="A181" s="27" t="s">
        <v>189</v>
      </c>
      <c r="B181" s="28" t="s">
        <v>190</v>
      </c>
      <c r="C181" s="13" t="s">
        <v>162</v>
      </c>
      <c r="D181" s="16">
        <v>0.21614173</v>
      </c>
    </row>
    <row r="182" spans="1:4" s="3" customFormat="1" ht="12.75">
      <c r="A182" s="27" t="s">
        <v>191</v>
      </c>
      <c r="B182" s="28" t="s">
        <v>192</v>
      </c>
      <c r="C182" s="13" t="s">
        <v>162</v>
      </c>
      <c r="D182" s="16">
        <v>96.65410291999999</v>
      </c>
    </row>
    <row r="183" spans="1:4" s="3" customFormat="1" ht="12.75">
      <c r="A183" s="27" t="s">
        <v>193</v>
      </c>
      <c r="B183" s="28" t="s">
        <v>194</v>
      </c>
      <c r="C183" s="13" t="s">
        <v>162</v>
      </c>
      <c r="D183" s="16">
        <v>224.49175535000003</v>
      </c>
    </row>
    <row r="184" spans="1:4" s="3" customFormat="1" ht="12.75" outlineLevel="1">
      <c r="A184" s="27" t="s">
        <v>151</v>
      </c>
      <c r="B184" s="28" t="s">
        <v>195</v>
      </c>
      <c r="C184" s="13"/>
      <c r="D184" s="16">
        <f>D186+D187</f>
        <v>-88.23711308874083</v>
      </c>
    </row>
    <row r="185" spans="1:4" s="3" customFormat="1" ht="12.75" outlineLevel="1">
      <c r="A185" s="27"/>
      <c r="B185" s="28" t="s">
        <v>56</v>
      </c>
      <c r="C185" s="13"/>
      <c r="D185" s="16"/>
    </row>
    <row r="186" spans="1:4" s="3" customFormat="1" ht="12.75" outlineLevel="1">
      <c r="A186" s="27" t="s">
        <v>196</v>
      </c>
      <c r="B186" s="28" t="s">
        <v>197</v>
      </c>
      <c r="C186" s="13" t="s">
        <v>162</v>
      </c>
      <c r="D186" s="16">
        <v>-149.60933884588084</v>
      </c>
    </row>
    <row r="187" spans="1:4" s="3" customFormat="1" ht="12.75" outlineLevel="1">
      <c r="A187" s="27" t="s">
        <v>198</v>
      </c>
      <c r="B187" s="28" t="s">
        <v>199</v>
      </c>
      <c r="C187" s="13" t="s">
        <v>162</v>
      </c>
      <c r="D187" s="16">
        <v>61.372225757140015</v>
      </c>
    </row>
    <row r="188" spans="1:4" s="3" customFormat="1" ht="12.75" outlineLevel="1">
      <c r="A188" s="27" t="s">
        <v>200</v>
      </c>
      <c r="B188" s="28" t="s">
        <v>201</v>
      </c>
      <c r="C188" s="13"/>
      <c r="D188" s="16">
        <f>D190+D191+D192</f>
        <v>5.1609372</v>
      </c>
    </row>
    <row r="189" spans="1:4" s="3" customFormat="1" ht="12.75" outlineLevel="1">
      <c r="A189" s="27"/>
      <c r="B189" s="28" t="s">
        <v>56</v>
      </c>
      <c r="C189" s="13"/>
      <c r="D189" s="16"/>
    </row>
    <row r="190" spans="1:4" s="3" customFormat="1" ht="12.75" outlineLevel="1">
      <c r="A190" s="27" t="s">
        <v>202</v>
      </c>
      <c r="B190" s="28" t="s">
        <v>190</v>
      </c>
      <c r="C190" s="13" t="s">
        <v>162</v>
      </c>
      <c r="D190" s="16">
        <v>0</v>
      </c>
    </row>
    <row r="191" spans="1:4" s="3" customFormat="1" ht="12.75" outlineLevel="1">
      <c r="A191" s="27" t="s">
        <v>203</v>
      </c>
      <c r="B191" s="28" t="s">
        <v>192</v>
      </c>
      <c r="C191" s="13" t="s">
        <v>162</v>
      </c>
      <c r="D191" s="16"/>
    </row>
    <row r="192" spans="1:4" s="3" customFormat="1" ht="12.75" outlineLevel="1">
      <c r="A192" s="27" t="s">
        <v>204</v>
      </c>
      <c r="B192" s="28" t="s">
        <v>194</v>
      </c>
      <c r="C192" s="13" t="s">
        <v>162</v>
      </c>
      <c r="D192" s="16">
        <v>5.1609372</v>
      </c>
    </row>
    <row r="193" spans="1:4" s="3" customFormat="1" ht="12.75" outlineLevel="1">
      <c r="A193" s="27" t="s">
        <v>205</v>
      </c>
      <c r="B193" s="28" t="s">
        <v>206</v>
      </c>
      <c r="C193" s="13"/>
      <c r="D193" s="16">
        <f>SUM(D195:D197)</f>
        <v>5.1609372</v>
      </c>
    </row>
    <row r="194" spans="1:4" s="3" customFormat="1" ht="12.75" outlineLevel="1">
      <c r="A194" s="27"/>
      <c r="B194" s="28" t="s">
        <v>56</v>
      </c>
      <c r="C194" s="13"/>
      <c r="D194" s="16">
        <v>0</v>
      </c>
    </row>
    <row r="195" spans="1:4" s="3" customFormat="1" ht="12.75" outlineLevel="1">
      <c r="A195" s="27" t="s">
        <v>207</v>
      </c>
      <c r="B195" s="28" t="s">
        <v>190</v>
      </c>
      <c r="C195" s="13" t="s">
        <v>162</v>
      </c>
      <c r="D195" s="16">
        <v>0</v>
      </c>
    </row>
    <row r="196" spans="1:4" s="3" customFormat="1" ht="12.75" outlineLevel="1">
      <c r="A196" s="27" t="s">
        <v>208</v>
      </c>
      <c r="B196" s="28" t="s">
        <v>192</v>
      </c>
      <c r="C196" s="13" t="s">
        <v>162</v>
      </c>
      <c r="D196" s="16">
        <v>0</v>
      </c>
    </row>
    <row r="197" spans="1:4" s="3" customFormat="1" ht="12.75" outlineLevel="1">
      <c r="A197" s="27" t="s">
        <v>209</v>
      </c>
      <c r="B197" s="28" t="s">
        <v>194</v>
      </c>
      <c r="C197" s="13" t="s">
        <v>162</v>
      </c>
      <c r="D197" s="16">
        <v>5.1609372</v>
      </c>
    </row>
    <row r="198" spans="1:4" s="3" customFormat="1" ht="12.75">
      <c r="A198" s="27" t="s">
        <v>210</v>
      </c>
      <c r="B198" s="28" t="s">
        <v>27</v>
      </c>
      <c r="C198" s="13" t="s">
        <v>162</v>
      </c>
      <c r="D198" s="15">
        <f>D162-D179-D188-D184</f>
        <v>22.27183744707419</v>
      </c>
    </row>
    <row r="199" spans="1:4" s="3" customFormat="1" ht="12.75">
      <c r="A199" s="27" t="s">
        <v>211</v>
      </c>
      <c r="B199" s="28" t="s">
        <v>212</v>
      </c>
      <c r="C199" s="13" t="s">
        <v>149</v>
      </c>
      <c r="D199" s="13">
        <f>D198/D162*100</f>
        <v>8.547757649447584</v>
      </c>
    </row>
    <row r="200" spans="1:4" s="3" customFormat="1" ht="136.5" customHeight="1">
      <c r="A200" s="27" t="s">
        <v>213</v>
      </c>
      <c r="B200" s="28" t="s">
        <v>152</v>
      </c>
      <c r="C200" s="13"/>
      <c r="D200" s="13" t="s">
        <v>242</v>
      </c>
    </row>
    <row r="201" spans="1:4" ht="15">
      <c r="A201" s="7"/>
      <c r="D201" s="33"/>
    </row>
  </sheetData>
  <sheetProtection/>
  <mergeCells count="24">
    <mergeCell ref="A25:B26"/>
    <mergeCell ref="C25:C26"/>
    <mergeCell ref="D25:D26"/>
    <mergeCell ref="A27:D27"/>
    <mergeCell ref="A62:D62"/>
    <mergeCell ref="A155:D155"/>
    <mergeCell ref="B17:D17"/>
    <mergeCell ref="C18:D18"/>
    <mergeCell ref="C19:D19"/>
    <mergeCell ref="C20:D20"/>
    <mergeCell ref="B21:D21"/>
    <mergeCell ref="A23:D23"/>
    <mergeCell ref="A10:D10"/>
    <mergeCell ref="C12:D12"/>
    <mergeCell ref="C13:D13"/>
    <mergeCell ref="C14:D14"/>
    <mergeCell ref="C15:D15"/>
    <mergeCell ref="B16:D16"/>
    <mergeCell ref="A1:D1"/>
    <mergeCell ref="B3:D3"/>
    <mergeCell ref="A4:D4"/>
    <mergeCell ref="A6:D6"/>
    <mergeCell ref="A7:D7"/>
    <mergeCell ref="A8:D8"/>
  </mergeCells>
  <printOptions/>
  <pageMargins left="0.7874015748031497" right="0.5118110236220472" top="0.5905511811023623" bottom="0.3937007874015748" header="0.1968503937007874" footer="0.1968503937007874"/>
  <pageSetup fitToHeight="3" fitToWidth="1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8" max="1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view="pageBreakPreview" zoomScaleSheetLayoutView="100" zoomScalePageLayoutView="0" workbookViewId="0" topLeftCell="A170">
      <selection activeCell="D195" sqref="D195:D196"/>
    </sheetView>
  </sheetViews>
  <sheetFormatPr defaultColWidth="0.875" defaultRowHeight="12.75" outlineLevelRow="1"/>
  <cols>
    <col min="1" max="1" width="11.375" style="1" customWidth="1"/>
    <col min="2" max="2" width="70.875" style="1" customWidth="1"/>
    <col min="3" max="3" width="23.125" style="1" customWidth="1"/>
    <col min="4" max="4" width="52.125" style="30" customWidth="1"/>
    <col min="5" max="5" width="16.00390625" style="1" customWidth="1"/>
    <col min="6" max="8" width="2.625" style="1" customWidth="1"/>
    <col min="9" max="30" width="11.125" style="1" customWidth="1"/>
    <col min="31" max="16384" width="0.875" style="1" customWidth="1"/>
  </cols>
  <sheetData>
    <row r="1" spans="1:9" s="4" customFormat="1" ht="16.5">
      <c r="A1" s="48" t="s">
        <v>221</v>
      </c>
      <c r="B1" s="48"/>
      <c r="C1" s="48"/>
      <c r="D1" s="48"/>
      <c r="E1" s="34"/>
      <c r="F1" s="34"/>
      <c r="G1" s="34"/>
      <c r="H1" s="34"/>
      <c r="I1" s="34"/>
    </row>
    <row r="2" spans="1:9" s="4" customFormat="1" ht="6" customHeight="1">
      <c r="A2" s="35"/>
      <c r="B2" s="35"/>
      <c r="C2" s="35"/>
      <c r="D2" s="35"/>
      <c r="E2" s="34"/>
      <c r="F2" s="34"/>
      <c r="G2" s="34"/>
      <c r="H2" s="34"/>
      <c r="I2" s="34"/>
    </row>
    <row r="3" spans="1:9" s="4" customFormat="1" ht="16.5">
      <c r="A3" s="34"/>
      <c r="B3" s="48" t="s">
        <v>234</v>
      </c>
      <c r="C3" s="48"/>
      <c r="D3" s="48"/>
      <c r="E3" s="34"/>
      <c r="F3" s="34"/>
      <c r="G3" s="34"/>
      <c r="H3" s="34"/>
      <c r="I3" s="34"/>
    </row>
    <row r="4" spans="1:9" s="4" customFormat="1" ht="16.5">
      <c r="A4" s="48" t="s">
        <v>2</v>
      </c>
      <c r="B4" s="48"/>
      <c r="C4" s="48"/>
      <c r="D4" s="48"/>
      <c r="E4" s="34"/>
      <c r="F4" s="34"/>
      <c r="G4" s="34"/>
      <c r="H4" s="34"/>
      <c r="I4" s="34"/>
    </row>
    <row r="5" spans="1:9" ht="15" hidden="1">
      <c r="A5" s="33"/>
      <c r="B5" s="33"/>
      <c r="C5" s="33"/>
      <c r="D5" s="33"/>
      <c r="E5" s="33"/>
      <c r="F5" s="33"/>
      <c r="G5" s="33"/>
      <c r="H5" s="33"/>
      <c r="I5" s="33"/>
    </row>
    <row r="6" spans="1:9" ht="15" hidden="1">
      <c r="A6" s="49" t="s">
        <v>225</v>
      </c>
      <c r="B6" s="49"/>
      <c r="C6" s="49"/>
      <c r="D6" s="49"/>
      <c r="E6" s="33"/>
      <c r="F6" s="33"/>
      <c r="G6" s="33"/>
      <c r="H6" s="33"/>
      <c r="I6" s="33"/>
    </row>
    <row r="7" spans="1:9" s="3" customFormat="1" ht="12.75" hidden="1">
      <c r="A7" s="50" t="s">
        <v>3</v>
      </c>
      <c r="B7" s="50"/>
      <c r="C7" s="50"/>
      <c r="D7" s="50"/>
      <c r="E7" s="36"/>
      <c r="F7" s="36"/>
      <c r="G7" s="36"/>
      <c r="H7" s="36"/>
      <c r="I7" s="36"/>
    </row>
    <row r="8" spans="1:9" ht="15" hidden="1">
      <c r="A8" s="49" t="s">
        <v>224</v>
      </c>
      <c r="B8" s="49"/>
      <c r="C8" s="49"/>
      <c r="D8" s="49"/>
      <c r="E8" s="33"/>
      <c r="F8" s="33"/>
      <c r="G8" s="33"/>
      <c r="H8" s="33"/>
      <c r="I8" s="33"/>
    </row>
    <row r="9" spans="1:9" ht="15" hidden="1">
      <c r="A9" s="33"/>
      <c r="B9" s="33"/>
      <c r="C9" s="33"/>
      <c r="D9" s="33"/>
      <c r="E9" s="33"/>
      <c r="F9" s="33"/>
      <c r="G9" s="33"/>
      <c r="H9" s="33"/>
      <c r="I9" s="33"/>
    </row>
    <row r="10" spans="1:9" ht="15" hidden="1">
      <c r="A10" s="46" t="s">
        <v>4</v>
      </c>
      <c r="B10" s="46"/>
      <c r="C10" s="46"/>
      <c r="D10" s="46"/>
      <c r="E10" s="33"/>
      <c r="F10" s="33"/>
      <c r="G10" s="33"/>
      <c r="H10" s="33"/>
      <c r="I10" s="33"/>
    </row>
    <row r="11" spans="1:9" ht="15" hidden="1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15" hidden="1">
      <c r="A12" s="33" t="s">
        <v>5</v>
      </c>
      <c r="B12" s="33"/>
      <c r="C12" s="47"/>
      <c r="D12" s="47"/>
      <c r="E12" s="33"/>
      <c r="F12" s="33"/>
      <c r="G12" s="33"/>
      <c r="H12" s="33"/>
      <c r="I12" s="33"/>
    </row>
    <row r="13" spans="1:9" ht="15" hidden="1">
      <c r="A13" s="33" t="s">
        <v>6</v>
      </c>
      <c r="B13" s="33"/>
      <c r="C13" s="44"/>
      <c r="D13" s="44"/>
      <c r="E13" s="33"/>
      <c r="F13" s="33"/>
      <c r="G13" s="33"/>
      <c r="H13" s="33"/>
      <c r="I13" s="33"/>
    </row>
    <row r="14" spans="1:9" ht="15" hidden="1">
      <c r="A14" s="33" t="s">
        <v>7</v>
      </c>
      <c r="B14" s="33"/>
      <c r="C14" s="43"/>
      <c r="D14" s="43"/>
      <c r="E14" s="33"/>
      <c r="F14" s="33"/>
      <c r="G14" s="33"/>
      <c r="H14" s="33"/>
      <c r="I14" s="33"/>
    </row>
    <row r="15" spans="1:9" ht="15" hidden="1">
      <c r="A15" s="33" t="s">
        <v>8</v>
      </c>
      <c r="B15" s="33"/>
      <c r="C15" s="45"/>
      <c r="D15" s="45"/>
      <c r="E15" s="33"/>
      <c r="F15" s="33"/>
      <c r="G15" s="33"/>
      <c r="H15" s="33"/>
      <c r="I15" s="33"/>
    </row>
    <row r="16" spans="1:9" ht="15" hidden="1">
      <c r="A16" s="33" t="s">
        <v>9</v>
      </c>
      <c r="B16" s="43" t="s">
        <v>217</v>
      </c>
      <c r="C16" s="43"/>
      <c r="D16" s="43"/>
      <c r="E16" s="33"/>
      <c r="F16" s="33"/>
      <c r="G16" s="33"/>
      <c r="H16" s="33"/>
      <c r="I16" s="33"/>
    </row>
    <row r="17" spans="1:9" ht="15" hidden="1">
      <c r="A17" s="33" t="s">
        <v>10</v>
      </c>
      <c r="B17" s="43" t="s">
        <v>218</v>
      </c>
      <c r="C17" s="43"/>
      <c r="D17" s="43"/>
      <c r="E17" s="33"/>
      <c r="F17" s="33"/>
      <c r="G17" s="33"/>
      <c r="H17" s="33"/>
      <c r="I17" s="33"/>
    </row>
    <row r="18" spans="1:9" ht="15" hidden="1">
      <c r="A18" s="33" t="s">
        <v>11</v>
      </c>
      <c r="B18" s="33"/>
      <c r="C18" s="44"/>
      <c r="D18" s="44"/>
      <c r="E18" s="33"/>
      <c r="F18" s="33"/>
      <c r="G18" s="33"/>
      <c r="H18" s="33"/>
      <c r="I18" s="33"/>
    </row>
    <row r="19" spans="1:9" ht="15" hidden="1">
      <c r="A19" s="33" t="s">
        <v>12</v>
      </c>
      <c r="B19" s="33"/>
      <c r="C19" s="45"/>
      <c r="D19" s="45"/>
      <c r="E19" s="33"/>
      <c r="F19" s="33"/>
      <c r="G19" s="33"/>
      <c r="H19" s="33"/>
      <c r="I19" s="33"/>
    </row>
    <row r="20" spans="1:9" ht="15" hidden="1">
      <c r="A20" s="33" t="s">
        <v>13</v>
      </c>
      <c r="B20" s="33"/>
      <c r="C20" s="43"/>
      <c r="D20" s="43"/>
      <c r="E20" s="33"/>
      <c r="F20" s="33"/>
      <c r="G20" s="33"/>
      <c r="H20" s="33"/>
      <c r="I20" s="33"/>
    </row>
    <row r="21" spans="1:9" ht="15" hidden="1">
      <c r="A21" s="33" t="s">
        <v>14</v>
      </c>
      <c r="B21" s="43" t="s">
        <v>219</v>
      </c>
      <c r="C21" s="43"/>
      <c r="D21" s="43"/>
      <c r="E21" s="33"/>
      <c r="F21" s="33"/>
      <c r="G21" s="33"/>
      <c r="H21" s="33"/>
      <c r="I21" s="33"/>
    </row>
    <row r="22" spans="1:9" ht="15" hidden="1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5">
      <c r="A23" s="46" t="s">
        <v>222</v>
      </c>
      <c r="B23" s="46"/>
      <c r="C23" s="46"/>
      <c r="D23" s="46"/>
      <c r="E23" s="37"/>
      <c r="F23" s="33"/>
      <c r="G23" s="33"/>
      <c r="H23" s="33"/>
      <c r="I23" s="33"/>
    </row>
    <row r="24" spans="1:9" ht="15">
      <c r="A24" s="33"/>
      <c r="B24" s="33"/>
      <c r="C24" s="33"/>
      <c r="D24" s="33"/>
      <c r="E24" s="33"/>
      <c r="F24" s="33"/>
      <c r="G24" s="33"/>
      <c r="H24" s="33"/>
      <c r="I24" s="33"/>
    </row>
    <row r="25" spans="1:4" s="3" customFormat="1" ht="30" customHeight="1">
      <c r="A25" s="39" t="s">
        <v>0</v>
      </c>
      <c r="B25" s="39"/>
      <c r="C25" s="39" t="s">
        <v>1</v>
      </c>
      <c r="D25" s="40" t="s">
        <v>236</v>
      </c>
    </row>
    <row r="26" spans="1:4" s="3" customFormat="1" ht="12.75">
      <c r="A26" s="39"/>
      <c r="B26" s="39"/>
      <c r="C26" s="39"/>
      <c r="D26" s="40"/>
    </row>
    <row r="27" spans="1:4" s="2" customFormat="1" ht="45.75" customHeight="1">
      <c r="A27" s="41" t="s">
        <v>15</v>
      </c>
      <c r="B27" s="41"/>
      <c r="C27" s="41"/>
      <c r="D27" s="41"/>
    </row>
    <row r="28" spans="1:4" s="3" customFormat="1" ht="12.75">
      <c r="A28" s="6" t="s">
        <v>17</v>
      </c>
      <c r="B28" s="11" t="s">
        <v>16</v>
      </c>
      <c r="C28" s="12"/>
      <c r="D28" s="13"/>
    </row>
    <row r="29" spans="1:4" ht="21.75" customHeight="1">
      <c r="A29" s="27" t="s">
        <v>19</v>
      </c>
      <c r="B29" s="28" t="s">
        <v>20</v>
      </c>
      <c r="C29" s="13" t="s">
        <v>21</v>
      </c>
      <c r="D29" s="13">
        <f>D162*1000</f>
        <v>354491.2130166667</v>
      </c>
    </row>
    <row r="30" spans="1:4" s="3" customFormat="1" ht="23.25" customHeight="1">
      <c r="A30" s="27" t="s">
        <v>22</v>
      </c>
      <c r="B30" s="28" t="s">
        <v>23</v>
      </c>
      <c r="C30" s="13" t="s">
        <v>21</v>
      </c>
      <c r="D30" s="13">
        <f>D29-D179*1000</f>
        <v>18624.771216666675</v>
      </c>
    </row>
    <row r="31" spans="1:4" s="3" customFormat="1" ht="12.75">
      <c r="A31" s="27" t="s">
        <v>24</v>
      </c>
      <c r="B31" s="28" t="s">
        <v>25</v>
      </c>
      <c r="C31" s="13" t="s">
        <v>21</v>
      </c>
      <c r="D31" s="13">
        <f>D32+D174*1000</f>
        <v>56022.31393886521</v>
      </c>
    </row>
    <row r="32" spans="1:4" s="3" customFormat="1" ht="15.75" customHeight="1">
      <c r="A32" s="27" t="s">
        <v>26</v>
      </c>
      <c r="B32" s="28" t="s">
        <v>27</v>
      </c>
      <c r="C32" s="13" t="s">
        <v>21</v>
      </c>
      <c r="D32" s="13">
        <f>D198*1000</f>
        <v>-19262.083715680383</v>
      </c>
    </row>
    <row r="33" spans="1:4" s="3" customFormat="1" ht="24.75" customHeight="1">
      <c r="A33" s="27" t="s">
        <v>28</v>
      </c>
      <c r="B33" s="28" t="s">
        <v>29</v>
      </c>
      <c r="C33" s="13"/>
      <c r="D33" s="13"/>
    </row>
    <row r="34" spans="1:4" s="3" customFormat="1" ht="26.25">
      <c r="A34" s="27" t="s">
        <v>30</v>
      </c>
      <c r="B34" s="28" t="s">
        <v>32</v>
      </c>
      <c r="C34" s="13" t="s">
        <v>31</v>
      </c>
      <c r="D34" s="13">
        <f>D32/D29*100</f>
        <v>-5.433726707007194</v>
      </c>
    </row>
    <row r="35" spans="1:4" s="3" customFormat="1" ht="12.75" hidden="1" outlineLevel="1">
      <c r="A35" s="27" t="s">
        <v>33</v>
      </c>
      <c r="B35" s="28" t="s">
        <v>34</v>
      </c>
      <c r="C35" s="13"/>
      <c r="D35" s="31"/>
    </row>
    <row r="36" spans="1:4" s="3" customFormat="1" ht="26.25" hidden="1" outlineLevel="1">
      <c r="A36" s="27" t="s">
        <v>35</v>
      </c>
      <c r="B36" s="28" t="s">
        <v>37</v>
      </c>
      <c r="C36" s="13" t="s">
        <v>36</v>
      </c>
      <c r="D36" s="31"/>
    </row>
    <row r="37" spans="1:4" s="3" customFormat="1" ht="12.75" hidden="1" outlineLevel="1">
      <c r="A37" s="27" t="s">
        <v>38</v>
      </c>
      <c r="B37" s="28" t="s">
        <v>40</v>
      </c>
      <c r="C37" s="13" t="s">
        <v>39</v>
      </c>
      <c r="D37" s="31"/>
    </row>
    <row r="38" spans="1:4" s="3" customFormat="1" ht="12.75" hidden="1" outlineLevel="1">
      <c r="A38" s="27" t="s">
        <v>41</v>
      </c>
      <c r="B38" s="28" t="s">
        <v>42</v>
      </c>
      <c r="C38" s="13" t="s">
        <v>36</v>
      </c>
      <c r="D38" s="31"/>
    </row>
    <row r="39" spans="1:4" s="3" customFormat="1" ht="12.75" hidden="1" outlineLevel="1">
      <c r="A39" s="27" t="s">
        <v>43</v>
      </c>
      <c r="B39" s="28" t="s">
        <v>45</v>
      </c>
      <c r="C39" s="13" t="s">
        <v>44</v>
      </c>
      <c r="D39" s="32"/>
    </row>
    <row r="40" spans="1:4" s="3" customFormat="1" ht="28.5" hidden="1" outlineLevel="1">
      <c r="A40" s="27" t="s">
        <v>46</v>
      </c>
      <c r="B40" s="28" t="s">
        <v>47</v>
      </c>
      <c r="C40" s="13" t="s">
        <v>44</v>
      </c>
      <c r="D40" s="32"/>
    </row>
    <row r="41" spans="1:4" s="3" customFormat="1" ht="12.75" hidden="1" outlineLevel="1">
      <c r="A41" s="27" t="s">
        <v>48</v>
      </c>
      <c r="B41" s="28" t="s">
        <v>49</v>
      </c>
      <c r="C41" s="13" t="s">
        <v>31</v>
      </c>
      <c r="D41" s="31"/>
    </row>
    <row r="42" spans="1:4" s="3" customFormat="1" ht="39" hidden="1" outlineLevel="1">
      <c r="A42" s="27" t="s">
        <v>50</v>
      </c>
      <c r="B42" s="28" t="s">
        <v>215</v>
      </c>
      <c r="C42" s="13"/>
      <c r="D42" s="31"/>
    </row>
    <row r="43" spans="1:4" s="3" customFormat="1" ht="26.25" hidden="1" outlineLevel="1">
      <c r="A43" s="27" t="s">
        <v>51</v>
      </c>
      <c r="B43" s="28" t="s">
        <v>52</v>
      </c>
      <c r="C43" s="13" t="s">
        <v>39</v>
      </c>
      <c r="D43" s="31"/>
    </row>
    <row r="44" spans="1:4" s="3" customFormat="1" ht="26.25" hidden="1" outlineLevel="1">
      <c r="A44" s="27" t="s">
        <v>53</v>
      </c>
      <c r="B44" s="28" t="s">
        <v>54</v>
      </c>
      <c r="C44" s="13"/>
      <c r="D44" s="31"/>
    </row>
    <row r="45" spans="1:4" s="3" customFormat="1" ht="54.75" hidden="1" outlineLevel="1">
      <c r="A45" s="27" t="s">
        <v>55</v>
      </c>
      <c r="B45" s="28" t="s">
        <v>214</v>
      </c>
      <c r="C45" s="13" t="s">
        <v>21</v>
      </c>
      <c r="D45" s="31"/>
    </row>
    <row r="46" spans="1:4" s="3" customFormat="1" ht="12.75" hidden="1" outlineLevel="1">
      <c r="A46" s="27"/>
      <c r="B46" s="28" t="s">
        <v>56</v>
      </c>
      <c r="C46" s="13"/>
      <c r="D46" s="31"/>
    </row>
    <row r="47" spans="1:4" s="3" customFormat="1" ht="12.75" hidden="1" outlineLevel="1">
      <c r="A47" s="27"/>
      <c r="B47" s="28" t="s">
        <v>57</v>
      </c>
      <c r="C47" s="13"/>
      <c r="D47" s="31"/>
    </row>
    <row r="48" spans="1:4" s="3" customFormat="1" ht="12.75" hidden="1" outlineLevel="1">
      <c r="A48" s="27"/>
      <c r="B48" s="28" t="s">
        <v>58</v>
      </c>
      <c r="C48" s="13"/>
      <c r="D48" s="31"/>
    </row>
    <row r="49" spans="1:4" s="3" customFormat="1" ht="12.75" hidden="1" outlineLevel="1">
      <c r="A49" s="27"/>
      <c r="B49" s="28" t="s">
        <v>59</v>
      </c>
      <c r="C49" s="13"/>
      <c r="D49" s="31"/>
    </row>
    <row r="50" spans="1:4" s="3" customFormat="1" ht="54.75" hidden="1" outlineLevel="1">
      <c r="A50" s="27" t="s">
        <v>60</v>
      </c>
      <c r="B50" s="28" t="s">
        <v>216</v>
      </c>
      <c r="C50" s="13" t="s">
        <v>21</v>
      </c>
      <c r="D50" s="31"/>
    </row>
    <row r="51" spans="1:4" s="3" customFormat="1" ht="12.75" hidden="1" outlineLevel="1">
      <c r="A51" s="27" t="s">
        <v>61</v>
      </c>
      <c r="B51" s="28" t="s">
        <v>62</v>
      </c>
      <c r="C51" s="13" t="s">
        <v>21</v>
      </c>
      <c r="D51" s="31"/>
    </row>
    <row r="52" spans="1:4" s="3" customFormat="1" ht="12.75" collapsed="1">
      <c r="A52" s="27" t="s">
        <v>63</v>
      </c>
      <c r="B52" s="28" t="s">
        <v>64</v>
      </c>
      <c r="C52" s="13" t="s">
        <v>21</v>
      </c>
      <c r="D52" s="38">
        <v>112800</v>
      </c>
    </row>
    <row r="53" spans="1:4" s="3" customFormat="1" ht="132.75" customHeight="1">
      <c r="A53" s="27" t="s">
        <v>65</v>
      </c>
      <c r="B53" s="28" t="s">
        <v>66</v>
      </c>
      <c r="C53" s="13"/>
      <c r="D53" s="13" t="s">
        <v>235</v>
      </c>
    </row>
    <row r="54" spans="1:4" s="3" customFormat="1" ht="12.75" hidden="1" outlineLevel="1">
      <c r="A54" s="27" t="s">
        <v>67</v>
      </c>
      <c r="B54" s="28" t="s">
        <v>69</v>
      </c>
      <c r="C54" s="13" t="s">
        <v>68</v>
      </c>
      <c r="D54" s="31"/>
    </row>
    <row r="55" spans="1:4" s="3" customFormat="1" ht="26.25" hidden="1" outlineLevel="1">
      <c r="A55" s="27" t="s">
        <v>70</v>
      </c>
      <c r="B55" s="28" t="s">
        <v>72</v>
      </c>
      <c r="C55" s="13" t="s">
        <v>71</v>
      </c>
      <c r="D55" s="31"/>
    </row>
    <row r="56" spans="1:4" s="3" customFormat="1" ht="26.25" hidden="1" outlineLevel="1">
      <c r="A56" s="27" t="s">
        <v>73</v>
      </c>
      <c r="B56" s="28" t="s">
        <v>74</v>
      </c>
      <c r="C56" s="13"/>
      <c r="D56" s="31"/>
    </row>
    <row r="57" spans="1:4" s="3" customFormat="1" ht="29.25" customHeight="1" collapsed="1">
      <c r="A57" s="27" t="s">
        <v>75</v>
      </c>
      <c r="B57" s="28" t="s">
        <v>77</v>
      </c>
      <c r="C57" s="13" t="s">
        <v>76</v>
      </c>
      <c r="D57" s="15">
        <v>155</v>
      </c>
    </row>
    <row r="58" spans="1:4" s="3" customFormat="1" ht="26.25">
      <c r="A58" s="27" t="s">
        <v>78</v>
      </c>
      <c r="B58" s="28" t="s">
        <v>80</v>
      </c>
      <c r="C58" s="13" t="s">
        <v>79</v>
      </c>
      <c r="D58" s="16">
        <v>40.96058655913979</v>
      </c>
    </row>
    <row r="59" spans="1:6" s="3" customFormat="1" ht="91.5" customHeight="1">
      <c r="A59" s="27" t="s">
        <v>81</v>
      </c>
      <c r="B59" s="28" t="s">
        <v>82</v>
      </c>
      <c r="C59" s="13"/>
      <c r="D59" s="13" t="s">
        <v>220</v>
      </c>
      <c r="E59" s="22"/>
      <c r="F59" s="22"/>
    </row>
    <row r="60" spans="1:4" s="3" customFormat="1" ht="12.75">
      <c r="A60" s="27" t="s">
        <v>83</v>
      </c>
      <c r="B60" s="28" t="s">
        <v>84</v>
      </c>
      <c r="C60" s="13" t="s">
        <v>21</v>
      </c>
      <c r="D60" s="13">
        <v>408240</v>
      </c>
    </row>
    <row r="61" spans="1:4" s="3" customFormat="1" ht="26.25" outlineLevel="1">
      <c r="A61" s="27" t="s">
        <v>85</v>
      </c>
      <c r="B61" s="28" t="s">
        <v>86</v>
      </c>
      <c r="C61" s="13" t="s">
        <v>21</v>
      </c>
      <c r="D61" s="13"/>
    </row>
    <row r="62" spans="1:4" s="3" customFormat="1" ht="13.5">
      <c r="A62" s="42" t="s">
        <v>87</v>
      </c>
      <c r="B62" s="42"/>
      <c r="C62" s="42"/>
      <c r="D62" s="42"/>
    </row>
    <row r="63" spans="1:4" s="3" customFormat="1" ht="12.75" hidden="1" outlineLevel="1">
      <c r="A63" s="27" t="s">
        <v>17</v>
      </c>
      <c r="B63" s="28" t="s">
        <v>88</v>
      </c>
      <c r="C63" s="13"/>
      <c r="D63" s="31"/>
    </row>
    <row r="64" spans="1:4" s="3" customFormat="1" ht="12.75" hidden="1" outlineLevel="1">
      <c r="A64" s="27"/>
      <c r="B64" s="28" t="s">
        <v>56</v>
      </c>
      <c r="C64" s="13"/>
      <c r="D64" s="31"/>
    </row>
    <row r="65" spans="1:4" s="3" customFormat="1" ht="12.75" hidden="1" outlineLevel="1">
      <c r="A65" s="27" t="s">
        <v>19</v>
      </c>
      <c r="B65" s="28" t="s">
        <v>89</v>
      </c>
      <c r="C65" s="13" t="s">
        <v>44</v>
      </c>
      <c r="D65" s="31"/>
    </row>
    <row r="66" spans="1:4" s="3" customFormat="1" ht="12.75" hidden="1" outlineLevel="1">
      <c r="A66" s="27" t="s">
        <v>90</v>
      </c>
      <c r="B66" s="28" t="s">
        <v>91</v>
      </c>
      <c r="C66" s="13" t="s">
        <v>44</v>
      </c>
      <c r="D66" s="31"/>
    </row>
    <row r="67" spans="1:4" s="3" customFormat="1" ht="12.75" hidden="1" outlineLevel="1">
      <c r="A67" s="27"/>
      <c r="B67" s="28" t="s">
        <v>92</v>
      </c>
      <c r="C67" s="13" t="s">
        <v>44</v>
      </c>
      <c r="D67" s="31"/>
    </row>
    <row r="68" spans="1:4" s="3" customFormat="1" ht="12.75" hidden="1" outlineLevel="1">
      <c r="A68" s="27"/>
      <c r="B68" s="28" t="s">
        <v>93</v>
      </c>
      <c r="C68" s="13" t="s">
        <v>44</v>
      </c>
      <c r="D68" s="31"/>
    </row>
    <row r="69" spans="1:4" s="3" customFormat="1" ht="12.75" hidden="1" outlineLevel="1">
      <c r="A69" s="27" t="s">
        <v>94</v>
      </c>
      <c r="B69" s="28" t="s">
        <v>95</v>
      </c>
      <c r="C69" s="13" t="s">
        <v>44</v>
      </c>
      <c r="D69" s="31"/>
    </row>
    <row r="70" spans="1:4" s="3" customFormat="1" ht="12.75" hidden="1" outlineLevel="1">
      <c r="A70" s="27"/>
      <c r="B70" s="28" t="s">
        <v>92</v>
      </c>
      <c r="C70" s="13" t="s">
        <v>44</v>
      </c>
      <c r="D70" s="31"/>
    </row>
    <row r="71" spans="1:4" s="3" customFormat="1" ht="12.75" hidden="1" outlineLevel="1">
      <c r="A71" s="27"/>
      <c r="B71" s="28" t="s">
        <v>93</v>
      </c>
      <c r="C71" s="13" t="s">
        <v>44</v>
      </c>
      <c r="D71" s="31"/>
    </row>
    <row r="72" spans="1:4" s="3" customFormat="1" ht="12.75" hidden="1" outlineLevel="1">
      <c r="A72" s="27"/>
      <c r="B72" s="28" t="s">
        <v>56</v>
      </c>
      <c r="C72" s="13" t="s">
        <v>44</v>
      </c>
      <c r="D72" s="31"/>
    </row>
    <row r="73" spans="1:4" s="3" customFormat="1" ht="39" hidden="1" outlineLevel="1">
      <c r="A73" s="27" t="s">
        <v>96</v>
      </c>
      <c r="B73" s="28" t="s">
        <v>97</v>
      </c>
      <c r="C73" s="13" t="s">
        <v>44</v>
      </c>
      <c r="D73" s="31"/>
    </row>
    <row r="74" spans="1:4" s="3" customFormat="1" ht="12.75" hidden="1" outlineLevel="1">
      <c r="A74" s="27" t="s">
        <v>18</v>
      </c>
      <c r="B74" s="28" t="s">
        <v>91</v>
      </c>
      <c r="C74" s="13" t="s">
        <v>44</v>
      </c>
      <c r="D74" s="31"/>
    </row>
    <row r="75" spans="1:4" s="3" customFormat="1" ht="12.75" hidden="1" outlineLevel="1">
      <c r="A75" s="27"/>
      <c r="B75" s="28" t="s">
        <v>92</v>
      </c>
      <c r="C75" s="13" t="s">
        <v>44</v>
      </c>
      <c r="D75" s="31"/>
    </row>
    <row r="76" spans="1:4" s="3" customFormat="1" ht="12.75" hidden="1" outlineLevel="1">
      <c r="A76" s="27"/>
      <c r="B76" s="28" t="s">
        <v>93</v>
      </c>
      <c r="C76" s="13" t="s">
        <v>44</v>
      </c>
      <c r="D76" s="31"/>
    </row>
    <row r="77" spans="1:4" s="3" customFormat="1" ht="12.75" hidden="1" outlineLevel="1">
      <c r="A77" s="27" t="s">
        <v>98</v>
      </c>
      <c r="B77" s="28" t="s">
        <v>95</v>
      </c>
      <c r="C77" s="13" t="s">
        <v>44</v>
      </c>
      <c r="D77" s="31"/>
    </row>
    <row r="78" spans="1:4" s="3" customFormat="1" ht="12.75" hidden="1" outlineLevel="1">
      <c r="A78" s="27"/>
      <c r="B78" s="28" t="s">
        <v>92</v>
      </c>
      <c r="C78" s="13" t="s">
        <v>44</v>
      </c>
      <c r="D78" s="31"/>
    </row>
    <row r="79" spans="1:4" s="3" customFormat="1" ht="12.75" hidden="1" outlineLevel="1">
      <c r="A79" s="27"/>
      <c r="B79" s="28" t="s">
        <v>93</v>
      </c>
      <c r="C79" s="13" t="s">
        <v>44</v>
      </c>
      <c r="D79" s="31"/>
    </row>
    <row r="80" spans="1:4" s="3" customFormat="1" ht="26.25" hidden="1" outlineLevel="1">
      <c r="A80" s="27" t="s">
        <v>99</v>
      </c>
      <c r="B80" s="28" t="s">
        <v>100</v>
      </c>
      <c r="C80" s="13" t="s">
        <v>44</v>
      </c>
      <c r="D80" s="31"/>
    </row>
    <row r="81" spans="1:4" s="3" customFormat="1" ht="12.75" hidden="1" outlineLevel="1">
      <c r="A81" s="27" t="s">
        <v>101</v>
      </c>
      <c r="B81" s="28" t="s">
        <v>91</v>
      </c>
      <c r="C81" s="13" t="s">
        <v>44</v>
      </c>
      <c r="D81" s="31"/>
    </row>
    <row r="82" spans="1:4" s="3" customFormat="1" ht="12.75" hidden="1" outlineLevel="1">
      <c r="A82" s="27"/>
      <c r="B82" s="28" t="s">
        <v>92</v>
      </c>
      <c r="C82" s="13" t="s">
        <v>44</v>
      </c>
      <c r="D82" s="31"/>
    </row>
    <row r="83" spans="1:4" s="3" customFormat="1" ht="12.75" hidden="1" outlineLevel="1">
      <c r="A83" s="27"/>
      <c r="B83" s="28" t="s">
        <v>93</v>
      </c>
      <c r="C83" s="13" t="s">
        <v>44</v>
      </c>
      <c r="D83" s="31"/>
    </row>
    <row r="84" spans="1:4" s="3" customFormat="1" ht="12.75" hidden="1" outlineLevel="1">
      <c r="A84" s="27" t="s">
        <v>102</v>
      </c>
      <c r="B84" s="28" t="s">
        <v>95</v>
      </c>
      <c r="C84" s="13" t="s">
        <v>44</v>
      </c>
      <c r="D84" s="31"/>
    </row>
    <row r="85" spans="1:4" s="3" customFormat="1" ht="12.75" hidden="1" outlineLevel="1">
      <c r="A85" s="27"/>
      <c r="B85" s="28" t="s">
        <v>92</v>
      </c>
      <c r="C85" s="13" t="s">
        <v>44</v>
      </c>
      <c r="D85" s="31"/>
    </row>
    <row r="86" spans="1:4" s="3" customFormat="1" ht="12.75" hidden="1" outlineLevel="1">
      <c r="A86" s="27"/>
      <c r="B86" s="28" t="s">
        <v>93</v>
      </c>
      <c r="C86" s="13" t="s">
        <v>44</v>
      </c>
      <c r="D86" s="31"/>
    </row>
    <row r="87" spans="1:4" s="3" customFormat="1" ht="26.25" hidden="1" outlineLevel="1">
      <c r="A87" s="27" t="s">
        <v>103</v>
      </c>
      <c r="B87" s="28" t="s">
        <v>104</v>
      </c>
      <c r="C87" s="13" t="s">
        <v>44</v>
      </c>
      <c r="D87" s="31"/>
    </row>
    <row r="88" spans="1:4" s="3" customFormat="1" ht="12.75" hidden="1" outlineLevel="1">
      <c r="A88" s="27" t="s">
        <v>105</v>
      </c>
      <c r="B88" s="28" t="s">
        <v>91</v>
      </c>
      <c r="C88" s="13" t="s">
        <v>44</v>
      </c>
      <c r="D88" s="31"/>
    </row>
    <row r="89" spans="1:4" s="3" customFormat="1" ht="12.75" hidden="1" outlineLevel="1">
      <c r="A89" s="27"/>
      <c r="B89" s="28" t="s">
        <v>92</v>
      </c>
      <c r="C89" s="13" t="s">
        <v>44</v>
      </c>
      <c r="D89" s="31"/>
    </row>
    <row r="90" spans="1:4" s="3" customFormat="1" ht="12.75" hidden="1" outlineLevel="1">
      <c r="A90" s="27"/>
      <c r="B90" s="28" t="s">
        <v>93</v>
      </c>
      <c r="C90" s="13" t="s">
        <v>44</v>
      </c>
      <c r="D90" s="31"/>
    </row>
    <row r="91" spans="1:4" s="3" customFormat="1" ht="12.75" hidden="1" outlineLevel="1">
      <c r="A91" s="27" t="s">
        <v>106</v>
      </c>
      <c r="B91" s="28" t="s">
        <v>95</v>
      </c>
      <c r="C91" s="13" t="s">
        <v>44</v>
      </c>
      <c r="D91" s="31"/>
    </row>
    <row r="92" spans="1:4" s="3" customFormat="1" ht="12.75" hidden="1" outlineLevel="1">
      <c r="A92" s="27"/>
      <c r="B92" s="28" t="s">
        <v>92</v>
      </c>
      <c r="C92" s="13" t="s">
        <v>44</v>
      </c>
      <c r="D92" s="31"/>
    </row>
    <row r="93" spans="1:4" s="3" customFormat="1" ht="12.75" hidden="1" outlineLevel="1">
      <c r="A93" s="27"/>
      <c r="B93" s="28" t="s">
        <v>93</v>
      </c>
      <c r="C93" s="13" t="s">
        <v>44</v>
      </c>
      <c r="D93" s="31"/>
    </row>
    <row r="94" spans="1:4" s="3" customFormat="1" ht="39" hidden="1" outlineLevel="1">
      <c r="A94" s="27" t="s">
        <v>107</v>
      </c>
      <c r="B94" s="28" t="s">
        <v>108</v>
      </c>
      <c r="C94" s="13" t="s">
        <v>44</v>
      </c>
      <c r="D94" s="31"/>
    </row>
    <row r="95" spans="1:4" s="3" customFormat="1" ht="12.75" hidden="1" outlineLevel="1">
      <c r="A95" s="27" t="s">
        <v>109</v>
      </c>
      <c r="B95" s="28" t="s">
        <v>91</v>
      </c>
      <c r="C95" s="13" t="s">
        <v>44</v>
      </c>
      <c r="D95" s="31"/>
    </row>
    <row r="96" spans="1:4" s="3" customFormat="1" ht="12.75" hidden="1" outlineLevel="1">
      <c r="A96" s="27"/>
      <c r="B96" s="28" t="s">
        <v>92</v>
      </c>
      <c r="C96" s="13" t="s">
        <v>44</v>
      </c>
      <c r="D96" s="31"/>
    </row>
    <row r="97" spans="1:4" s="3" customFormat="1" ht="12.75" hidden="1" outlineLevel="1">
      <c r="A97" s="27"/>
      <c r="B97" s="28" t="s">
        <v>93</v>
      </c>
      <c r="C97" s="13" t="s">
        <v>44</v>
      </c>
      <c r="D97" s="31"/>
    </row>
    <row r="98" spans="1:4" s="3" customFormat="1" ht="12.75" hidden="1" outlineLevel="1">
      <c r="A98" s="27" t="s">
        <v>110</v>
      </c>
      <c r="B98" s="28" t="s">
        <v>95</v>
      </c>
      <c r="C98" s="13" t="s">
        <v>44</v>
      </c>
      <c r="D98" s="31"/>
    </row>
    <row r="99" spans="1:4" s="3" customFormat="1" ht="12.75" hidden="1" outlineLevel="1">
      <c r="A99" s="27"/>
      <c r="B99" s="28" t="s">
        <v>92</v>
      </c>
      <c r="C99" s="13" t="s">
        <v>44</v>
      </c>
      <c r="D99" s="31"/>
    </row>
    <row r="100" spans="1:4" s="3" customFormat="1" ht="12.75" hidden="1" outlineLevel="1">
      <c r="A100" s="27"/>
      <c r="B100" s="28" t="s">
        <v>93</v>
      </c>
      <c r="C100" s="13" t="s">
        <v>44</v>
      </c>
      <c r="D100" s="31"/>
    </row>
    <row r="101" spans="1:4" s="3" customFormat="1" ht="12.75" hidden="1" outlineLevel="1">
      <c r="A101" s="27" t="s">
        <v>111</v>
      </c>
      <c r="B101" s="28" t="s">
        <v>112</v>
      </c>
      <c r="C101" s="13" t="s">
        <v>44</v>
      </c>
      <c r="D101" s="31"/>
    </row>
    <row r="102" spans="1:4" s="3" customFormat="1" ht="12.75" hidden="1" outlineLevel="1">
      <c r="A102" s="27" t="s">
        <v>113</v>
      </c>
      <c r="B102" s="28" t="s">
        <v>91</v>
      </c>
      <c r="C102" s="13" t="s">
        <v>44</v>
      </c>
      <c r="D102" s="31"/>
    </row>
    <row r="103" spans="1:4" s="3" customFormat="1" ht="12.75" hidden="1" outlineLevel="1">
      <c r="A103" s="27"/>
      <c r="B103" s="28" t="s">
        <v>92</v>
      </c>
      <c r="C103" s="13" t="s">
        <v>44</v>
      </c>
      <c r="D103" s="31"/>
    </row>
    <row r="104" spans="1:4" s="3" customFormat="1" ht="12.75" hidden="1" outlineLevel="1">
      <c r="A104" s="27"/>
      <c r="B104" s="28" t="s">
        <v>93</v>
      </c>
      <c r="C104" s="13" t="s">
        <v>44</v>
      </c>
      <c r="D104" s="31"/>
    </row>
    <row r="105" spans="1:4" s="3" customFormat="1" ht="12.75" hidden="1" outlineLevel="1">
      <c r="A105" s="27" t="s">
        <v>114</v>
      </c>
      <c r="B105" s="28" t="s">
        <v>95</v>
      </c>
      <c r="C105" s="13" t="s">
        <v>44</v>
      </c>
      <c r="D105" s="31"/>
    </row>
    <row r="106" spans="1:4" s="3" customFormat="1" ht="12.75" hidden="1" outlineLevel="1">
      <c r="A106" s="27"/>
      <c r="B106" s="28" t="s">
        <v>92</v>
      </c>
      <c r="C106" s="13" t="s">
        <v>44</v>
      </c>
      <c r="D106" s="31"/>
    </row>
    <row r="107" spans="1:4" s="3" customFormat="1" ht="12.75" hidden="1" outlineLevel="1">
      <c r="A107" s="27"/>
      <c r="B107" s="28" t="s">
        <v>93</v>
      </c>
      <c r="C107" s="13" t="s">
        <v>44</v>
      </c>
      <c r="D107" s="31"/>
    </row>
    <row r="108" spans="1:4" s="3" customFormat="1" ht="12.75" hidden="1" outlineLevel="1">
      <c r="A108" s="27" t="s">
        <v>115</v>
      </c>
      <c r="B108" s="28" t="s">
        <v>116</v>
      </c>
      <c r="C108" s="13" t="s">
        <v>44</v>
      </c>
      <c r="D108" s="31"/>
    </row>
    <row r="109" spans="1:4" s="3" customFormat="1" ht="12.75" hidden="1" outlineLevel="1">
      <c r="A109" s="27" t="s">
        <v>117</v>
      </c>
      <c r="B109" s="28" t="s">
        <v>91</v>
      </c>
      <c r="C109" s="13" t="s">
        <v>44</v>
      </c>
      <c r="D109" s="31"/>
    </row>
    <row r="110" spans="1:4" s="3" customFormat="1" ht="12.75" hidden="1" outlineLevel="1">
      <c r="A110" s="27"/>
      <c r="B110" s="28" t="s">
        <v>92</v>
      </c>
      <c r="C110" s="13" t="s">
        <v>44</v>
      </c>
      <c r="D110" s="31"/>
    </row>
    <row r="111" spans="1:4" s="3" customFormat="1" ht="12.75" hidden="1" outlineLevel="1">
      <c r="A111" s="27"/>
      <c r="B111" s="28" t="s">
        <v>93</v>
      </c>
      <c r="C111" s="13" t="s">
        <v>44</v>
      </c>
      <c r="D111" s="31"/>
    </row>
    <row r="112" spans="1:4" s="3" customFormat="1" ht="12.75" hidden="1" outlineLevel="1">
      <c r="A112" s="27" t="s">
        <v>118</v>
      </c>
      <c r="B112" s="28" t="s">
        <v>95</v>
      </c>
      <c r="C112" s="13" t="s">
        <v>44</v>
      </c>
      <c r="D112" s="31"/>
    </row>
    <row r="113" spans="1:4" s="3" customFormat="1" ht="12.75" hidden="1" outlineLevel="1">
      <c r="A113" s="27"/>
      <c r="B113" s="28" t="s">
        <v>92</v>
      </c>
      <c r="C113" s="13" t="s">
        <v>44</v>
      </c>
      <c r="D113" s="31"/>
    </row>
    <row r="114" spans="1:4" s="3" customFormat="1" ht="12.75" hidden="1" outlineLevel="1">
      <c r="A114" s="27"/>
      <c r="B114" s="28" t="s">
        <v>93</v>
      </c>
      <c r="C114" s="13" t="s">
        <v>44</v>
      </c>
      <c r="D114" s="31"/>
    </row>
    <row r="115" spans="1:4" s="3" customFormat="1" ht="26.25" hidden="1" outlineLevel="1">
      <c r="A115" s="27" t="s">
        <v>22</v>
      </c>
      <c r="B115" s="28" t="s">
        <v>119</v>
      </c>
      <c r="C115" s="13" t="s">
        <v>44</v>
      </c>
      <c r="D115" s="31"/>
    </row>
    <row r="116" spans="1:4" s="3" customFormat="1" ht="12.75" hidden="1" outlineLevel="1">
      <c r="A116" s="27"/>
      <c r="B116" s="28" t="s">
        <v>120</v>
      </c>
      <c r="C116" s="13" t="s">
        <v>44</v>
      </c>
      <c r="D116" s="31"/>
    </row>
    <row r="117" spans="1:4" s="3" customFormat="1" ht="12.75" hidden="1" outlineLevel="1">
      <c r="A117" s="27"/>
      <c r="B117" s="28" t="s">
        <v>92</v>
      </c>
      <c r="C117" s="13" t="s">
        <v>44</v>
      </c>
      <c r="D117" s="31"/>
    </row>
    <row r="118" spans="1:4" s="3" customFormat="1" ht="12.75" hidden="1" outlineLevel="1">
      <c r="A118" s="27"/>
      <c r="B118" s="28" t="s">
        <v>93</v>
      </c>
      <c r="C118" s="13" t="s">
        <v>44</v>
      </c>
      <c r="D118" s="31"/>
    </row>
    <row r="119" spans="1:4" s="3" customFormat="1" ht="12.75" hidden="1" outlineLevel="1">
      <c r="A119" s="27"/>
      <c r="B119" s="28" t="s">
        <v>121</v>
      </c>
      <c r="C119" s="13" t="s">
        <v>44</v>
      </c>
      <c r="D119" s="31"/>
    </row>
    <row r="120" spans="1:4" s="3" customFormat="1" ht="12.75" hidden="1" outlineLevel="1">
      <c r="A120" s="27"/>
      <c r="B120" s="28" t="s">
        <v>92</v>
      </c>
      <c r="C120" s="13" t="s">
        <v>44</v>
      </c>
      <c r="D120" s="31"/>
    </row>
    <row r="121" spans="1:4" s="3" customFormat="1" ht="12.75" hidden="1" outlineLevel="1">
      <c r="A121" s="27"/>
      <c r="B121" s="28" t="s">
        <v>93</v>
      </c>
      <c r="C121" s="13" t="s">
        <v>44</v>
      </c>
      <c r="D121" s="31"/>
    </row>
    <row r="122" spans="1:4" s="3" customFormat="1" ht="12.75" hidden="1" outlineLevel="1">
      <c r="A122" s="27"/>
      <c r="B122" s="28" t="s">
        <v>122</v>
      </c>
      <c r="C122" s="13" t="s">
        <v>44</v>
      </c>
      <c r="D122" s="31"/>
    </row>
    <row r="123" spans="1:4" s="3" customFormat="1" ht="12.75" hidden="1" outlineLevel="1">
      <c r="A123" s="27"/>
      <c r="B123" s="28" t="s">
        <v>92</v>
      </c>
      <c r="C123" s="13" t="s">
        <v>44</v>
      </c>
      <c r="D123" s="31"/>
    </row>
    <row r="124" spans="1:4" s="3" customFormat="1" ht="12.75" hidden="1" outlineLevel="1">
      <c r="A124" s="27"/>
      <c r="B124" s="28" t="s">
        <v>93</v>
      </c>
      <c r="C124" s="13" t="s">
        <v>44</v>
      </c>
      <c r="D124" s="31"/>
    </row>
    <row r="125" spans="1:4" s="3" customFormat="1" ht="26.25" hidden="1" outlineLevel="1">
      <c r="A125" s="27" t="s">
        <v>24</v>
      </c>
      <c r="B125" s="28" t="s">
        <v>123</v>
      </c>
      <c r="C125" s="13" t="s">
        <v>44</v>
      </c>
      <c r="D125" s="31"/>
    </row>
    <row r="126" spans="1:4" s="3" customFormat="1" ht="12.75" hidden="1" outlineLevel="1">
      <c r="A126" s="27"/>
      <c r="B126" s="28" t="s">
        <v>124</v>
      </c>
      <c r="C126" s="13" t="s">
        <v>44</v>
      </c>
      <c r="D126" s="31"/>
    </row>
    <row r="127" spans="1:4" s="3" customFormat="1" ht="12.75" hidden="1" outlineLevel="1">
      <c r="A127" s="27"/>
      <c r="B127" s="28" t="s">
        <v>125</v>
      </c>
      <c r="C127" s="13" t="s">
        <v>44</v>
      </c>
      <c r="D127" s="31"/>
    </row>
    <row r="128" spans="1:4" s="3" customFormat="1" ht="12.75" hidden="1" outlineLevel="1">
      <c r="A128" s="27" t="s">
        <v>28</v>
      </c>
      <c r="B128" s="28" t="s">
        <v>126</v>
      </c>
      <c r="C128" s="13"/>
      <c r="D128" s="31"/>
    </row>
    <row r="129" spans="1:4" s="3" customFormat="1" ht="12.75" hidden="1" outlineLevel="1">
      <c r="A129" s="27"/>
      <c r="B129" s="28" t="s">
        <v>56</v>
      </c>
      <c r="C129" s="13"/>
      <c r="D129" s="31"/>
    </row>
    <row r="130" spans="1:4" s="3" customFormat="1" ht="12.75" hidden="1" outlineLevel="1">
      <c r="A130" s="27" t="s">
        <v>30</v>
      </c>
      <c r="B130" s="28" t="s">
        <v>128</v>
      </c>
      <c r="C130" s="13" t="s">
        <v>127</v>
      </c>
      <c r="D130" s="31"/>
    </row>
    <row r="131" spans="1:4" s="3" customFormat="1" ht="26.25" hidden="1" outlineLevel="1">
      <c r="A131" s="27" t="s">
        <v>129</v>
      </c>
      <c r="B131" s="28" t="s">
        <v>130</v>
      </c>
      <c r="C131" s="13" t="s">
        <v>127</v>
      </c>
      <c r="D131" s="31"/>
    </row>
    <row r="132" spans="1:4" s="3" customFormat="1" ht="12.75" hidden="1" outlineLevel="1">
      <c r="A132" s="27"/>
      <c r="B132" s="28" t="s">
        <v>120</v>
      </c>
      <c r="C132" s="13" t="s">
        <v>127</v>
      </c>
      <c r="D132" s="31"/>
    </row>
    <row r="133" spans="1:4" s="3" customFormat="1" ht="12.75" hidden="1" outlineLevel="1">
      <c r="A133" s="27"/>
      <c r="B133" s="28" t="s">
        <v>121</v>
      </c>
      <c r="C133" s="13" t="s">
        <v>127</v>
      </c>
      <c r="D133" s="31"/>
    </row>
    <row r="134" spans="1:4" s="3" customFormat="1" ht="12.75" hidden="1" outlineLevel="1">
      <c r="A134" s="27"/>
      <c r="B134" s="28" t="s">
        <v>122</v>
      </c>
      <c r="C134" s="13" t="s">
        <v>127</v>
      </c>
      <c r="D134" s="31"/>
    </row>
    <row r="135" spans="1:4" s="3" customFormat="1" ht="26.25" hidden="1" outlineLevel="1">
      <c r="A135" s="27" t="s">
        <v>131</v>
      </c>
      <c r="B135" s="28" t="s">
        <v>132</v>
      </c>
      <c r="C135" s="13" t="s">
        <v>127</v>
      </c>
      <c r="D135" s="31"/>
    </row>
    <row r="136" spans="1:4" s="3" customFormat="1" ht="12.75" hidden="1" outlineLevel="1">
      <c r="A136" s="27" t="s">
        <v>33</v>
      </c>
      <c r="B136" s="28" t="s">
        <v>133</v>
      </c>
      <c r="C136" s="13"/>
      <c r="D136" s="31"/>
    </row>
    <row r="137" spans="1:4" s="3" customFormat="1" ht="12.75" hidden="1" outlineLevel="1">
      <c r="A137" s="27"/>
      <c r="B137" s="28" t="s">
        <v>56</v>
      </c>
      <c r="C137" s="13"/>
      <c r="D137" s="31"/>
    </row>
    <row r="138" spans="1:4" s="3" customFormat="1" ht="12.75" hidden="1" outlineLevel="1">
      <c r="A138" s="27" t="s">
        <v>35</v>
      </c>
      <c r="B138" s="28" t="s">
        <v>135</v>
      </c>
      <c r="C138" s="13" t="s">
        <v>134</v>
      </c>
      <c r="D138" s="31"/>
    </row>
    <row r="139" spans="1:4" s="3" customFormat="1" ht="26.25" hidden="1" outlineLevel="1">
      <c r="A139" s="27" t="s">
        <v>38</v>
      </c>
      <c r="B139" s="28" t="s">
        <v>136</v>
      </c>
      <c r="C139" s="13" t="s">
        <v>134</v>
      </c>
      <c r="D139" s="31"/>
    </row>
    <row r="140" spans="1:4" s="3" customFormat="1" ht="12.75" hidden="1" outlineLevel="1">
      <c r="A140" s="27"/>
      <c r="B140" s="28" t="s">
        <v>120</v>
      </c>
      <c r="C140" s="13" t="s">
        <v>134</v>
      </c>
      <c r="D140" s="31"/>
    </row>
    <row r="141" spans="1:4" s="3" customFormat="1" ht="12.75" hidden="1" outlineLevel="1">
      <c r="A141" s="27"/>
      <c r="B141" s="28" t="s">
        <v>121</v>
      </c>
      <c r="C141" s="13" t="s">
        <v>134</v>
      </c>
      <c r="D141" s="31"/>
    </row>
    <row r="142" spans="1:4" s="3" customFormat="1" ht="12.75" hidden="1" outlineLevel="1">
      <c r="A142" s="27"/>
      <c r="B142" s="28" t="s">
        <v>122</v>
      </c>
      <c r="C142" s="13" t="s">
        <v>134</v>
      </c>
      <c r="D142" s="31"/>
    </row>
    <row r="143" spans="1:4" s="3" customFormat="1" ht="12.75" hidden="1" outlineLevel="1">
      <c r="A143" s="27" t="s">
        <v>53</v>
      </c>
      <c r="B143" s="28" t="s">
        <v>137</v>
      </c>
      <c r="C143" s="13" t="s">
        <v>134</v>
      </c>
      <c r="D143" s="31"/>
    </row>
    <row r="144" spans="1:4" s="3" customFormat="1" ht="12.75" hidden="1" outlineLevel="1">
      <c r="A144" s="27" t="s">
        <v>73</v>
      </c>
      <c r="B144" s="28" t="s">
        <v>138</v>
      </c>
      <c r="C144" s="13" t="s">
        <v>21</v>
      </c>
      <c r="D144" s="31"/>
    </row>
    <row r="145" spans="1:4" s="3" customFormat="1" ht="26.25" hidden="1" outlineLevel="1">
      <c r="A145" s="27" t="s">
        <v>83</v>
      </c>
      <c r="B145" s="28" t="s">
        <v>74</v>
      </c>
      <c r="C145" s="13"/>
      <c r="D145" s="31"/>
    </row>
    <row r="146" spans="1:4" s="3" customFormat="1" ht="12.75" hidden="1" outlineLevel="1">
      <c r="A146" s="27" t="s">
        <v>139</v>
      </c>
      <c r="B146" s="28" t="s">
        <v>77</v>
      </c>
      <c r="C146" s="13" t="s">
        <v>76</v>
      </c>
      <c r="D146" s="31"/>
    </row>
    <row r="147" spans="1:4" s="3" customFormat="1" ht="26.25" hidden="1" outlineLevel="1">
      <c r="A147" s="27" t="s">
        <v>140</v>
      </c>
      <c r="B147" s="28" t="s">
        <v>80</v>
      </c>
      <c r="C147" s="13" t="s">
        <v>79</v>
      </c>
      <c r="D147" s="31"/>
    </row>
    <row r="148" spans="1:4" s="3" customFormat="1" ht="12.75" hidden="1" outlineLevel="1">
      <c r="A148" s="27" t="s">
        <v>141</v>
      </c>
      <c r="B148" s="28" t="s">
        <v>82</v>
      </c>
      <c r="C148" s="13"/>
      <c r="D148" s="31"/>
    </row>
    <row r="149" spans="1:4" s="3" customFormat="1" ht="12.75" hidden="1" outlineLevel="1">
      <c r="A149" s="27" t="s">
        <v>85</v>
      </c>
      <c r="B149" s="28" t="s">
        <v>142</v>
      </c>
      <c r="C149" s="13" t="s">
        <v>21</v>
      </c>
      <c r="D149" s="31"/>
    </row>
    <row r="150" spans="1:4" s="3" customFormat="1" ht="12.75" hidden="1" outlineLevel="1">
      <c r="A150" s="27" t="s">
        <v>143</v>
      </c>
      <c r="B150" s="28" t="s">
        <v>144</v>
      </c>
      <c r="C150" s="13" t="s">
        <v>21</v>
      </c>
      <c r="D150" s="31"/>
    </row>
    <row r="151" spans="1:4" s="3" customFormat="1" ht="12.75" hidden="1" outlineLevel="1">
      <c r="A151" s="27" t="s">
        <v>145</v>
      </c>
      <c r="B151" s="28" t="s">
        <v>146</v>
      </c>
      <c r="C151" s="13" t="s">
        <v>21</v>
      </c>
      <c r="D151" s="31"/>
    </row>
    <row r="152" spans="1:4" s="3" customFormat="1" ht="12.75" hidden="1" outlineLevel="1">
      <c r="A152" s="27" t="s">
        <v>147</v>
      </c>
      <c r="B152" s="28" t="s">
        <v>27</v>
      </c>
      <c r="C152" s="13" t="s">
        <v>21</v>
      </c>
      <c r="D152" s="31"/>
    </row>
    <row r="153" spans="1:4" s="3" customFormat="1" ht="12.75" hidden="1" outlineLevel="1">
      <c r="A153" s="27" t="s">
        <v>148</v>
      </c>
      <c r="B153" s="28" t="s">
        <v>150</v>
      </c>
      <c r="C153" s="13" t="s">
        <v>149</v>
      </c>
      <c r="D153" s="31"/>
    </row>
    <row r="154" spans="1:4" s="3" customFormat="1" ht="26.25" hidden="1" outlineLevel="1">
      <c r="A154" s="27" t="s">
        <v>151</v>
      </c>
      <c r="B154" s="28" t="s">
        <v>152</v>
      </c>
      <c r="C154" s="13"/>
      <c r="D154" s="31"/>
    </row>
    <row r="155" spans="1:4" s="3" customFormat="1" ht="13.5" collapsed="1">
      <c r="A155" s="42" t="s">
        <v>153</v>
      </c>
      <c r="B155" s="42"/>
      <c r="C155" s="42"/>
      <c r="D155" s="42"/>
    </row>
    <row r="156" spans="1:4" s="3" customFormat="1" ht="23.25" customHeight="1">
      <c r="A156" s="27" t="s">
        <v>17</v>
      </c>
      <c r="B156" s="28" t="s">
        <v>154</v>
      </c>
      <c r="C156" s="13" t="s">
        <v>36</v>
      </c>
      <c r="D156" s="18">
        <v>13.6</v>
      </c>
    </row>
    <row r="157" spans="1:4" s="3" customFormat="1" ht="27.75" customHeight="1">
      <c r="A157" s="27" t="s">
        <v>28</v>
      </c>
      <c r="B157" s="28" t="s">
        <v>155</v>
      </c>
      <c r="C157" s="13" t="s">
        <v>36</v>
      </c>
      <c r="D157" s="23">
        <v>2.68566666666667</v>
      </c>
    </row>
    <row r="158" spans="1:4" s="3" customFormat="1" ht="12.75">
      <c r="A158" s="27" t="s">
        <v>33</v>
      </c>
      <c r="B158" s="28" t="s">
        <v>157</v>
      </c>
      <c r="C158" s="13" t="s">
        <v>156</v>
      </c>
      <c r="D158" s="18">
        <v>9.700032</v>
      </c>
    </row>
    <row r="159" spans="1:4" s="3" customFormat="1" ht="12.75">
      <c r="A159" s="27" t="s">
        <v>53</v>
      </c>
      <c r="B159" s="28" t="s">
        <v>158</v>
      </c>
      <c r="C159" s="13" t="s">
        <v>156</v>
      </c>
      <c r="D159" s="18">
        <v>9.673562</v>
      </c>
    </row>
    <row r="160" spans="1:4" s="3" customFormat="1" ht="12.75">
      <c r="A160" s="27" t="s">
        <v>73</v>
      </c>
      <c r="B160" s="28" t="s">
        <v>160</v>
      </c>
      <c r="C160" s="13" t="s">
        <v>159</v>
      </c>
      <c r="D160" s="25">
        <v>79.409</v>
      </c>
    </row>
    <row r="161" spans="1:4" s="3" customFormat="1" ht="12.75">
      <c r="A161" s="27" t="s">
        <v>83</v>
      </c>
      <c r="B161" s="28" t="s">
        <v>161</v>
      </c>
      <c r="C161" s="13" t="s">
        <v>159</v>
      </c>
      <c r="D161" s="25">
        <v>79.187</v>
      </c>
    </row>
    <row r="162" spans="1:4" s="3" customFormat="1" ht="12.75">
      <c r="A162" s="27" t="s">
        <v>85</v>
      </c>
      <c r="B162" s="28" t="s">
        <v>163</v>
      </c>
      <c r="C162" s="13" t="s">
        <v>162</v>
      </c>
      <c r="D162" s="15">
        <f>D164+D165+D166</f>
        <v>354.49121301666673</v>
      </c>
    </row>
    <row r="163" spans="1:4" s="3" customFormat="1" ht="12.75">
      <c r="A163" s="27"/>
      <c r="B163" s="28" t="s">
        <v>56</v>
      </c>
      <c r="C163" s="13"/>
      <c r="D163" s="13"/>
    </row>
    <row r="164" spans="1:4" s="3" customFormat="1" ht="12.75">
      <c r="A164" s="27" t="s">
        <v>164</v>
      </c>
      <c r="B164" s="28" t="s">
        <v>167</v>
      </c>
      <c r="C164" s="13" t="s">
        <v>162</v>
      </c>
      <c r="D164" s="15">
        <v>1.3832316916666667</v>
      </c>
    </row>
    <row r="165" spans="1:4" s="3" customFormat="1" ht="12.75">
      <c r="A165" s="27" t="s">
        <v>165</v>
      </c>
      <c r="B165" s="28" t="s">
        <v>168</v>
      </c>
      <c r="C165" s="13" t="s">
        <v>162</v>
      </c>
      <c r="D165" s="15">
        <v>213.14309369166668</v>
      </c>
    </row>
    <row r="166" spans="1:5" s="3" customFormat="1" ht="12.75">
      <c r="A166" s="27" t="s">
        <v>166</v>
      </c>
      <c r="B166" s="28" t="s">
        <v>169</v>
      </c>
      <c r="C166" s="13" t="s">
        <v>162</v>
      </c>
      <c r="D166" s="15">
        <v>139.96488763333335</v>
      </c>
      <c r="E166" s="9"/>
    </row>
    <row r="167" spans="1:5" s="3" customFormat="1" ht="12.75">
      <c r="A167" s="27" t="s">
        <v>143</v>
      </c>
      <c r="B167" s="28" t="s">
        <v>170</v>
      </c>
      <c r="C167" s="13"/>
      <c r="D167" s="15">
        <f>D169+D171</f>
        <v>72.53628128</v>
      </c>
      <c r="E167" s="9"/>
    </row>
    <row r="168" spans="1:5" s="3" customFormat="1" ht="12.75">
      <c r="A168" s="27"/>
      <c r="B168" s="28" t="s">
        <v>56</v>
      </c>
      <c r="C168" s="13"/>
      <c r="D168" s="13"/>
      <c r="E168" s="9"/>
    </row>
    <row r="169" spans="1:4" s="3" customFormat="1" ht="12.75">
      <c r="A169" s="27" t="s">
        <v>171</v>
      </c>
      <c r="B169" s="28" t="s">
        <v>172</v>
      </c>
      <c r="C169" s="13" t="s">
        <v>162</v>
      </c>
      <c r="D169" s="16">
        <v>0</v>
      </c>
    </row>
    <row r="170" spans="1:4" s="3" customFormat="1" ht="12.75">
      <c r="A170" s="27"/>
      <c r="B170" s="28" t="s">
        <v>174</v>
      </c>
      <c r="C170" s="13" t="s">
        <v>173</v>
      </c>
      <c r="D170" s="16">
        <v>0</v>
      </c>
    </row>
    <row r="171" spans="1:4" s="3" customFormat="1" ht="12.75">
      <c r="A171" s="27" t="s">
        <v>175</v>
      </c>
      <c r="B171" s="28" t="s">
        <v>176</v>
      </c>
      <c r="C171" s="13" t="s">
        <v>162</v>
      </c>
      <c r="D171" s="26">
        <v>72.53628128</v>
      </c>
    </row>
    <row r="172" spans="1:4" s="3" customFormat="1" ht="12.75">
      <c r="A172" s="27"/>
      <c r="B172" s="28" t="s">
        <v>178</v>
      </c>
      <c r="C172" s="13" t="s">
        <v>177</v>
      </c>
      <c r="D172" s="26">
        <v>194.49936405193367</v>
      </c>
    </row>
    <row r="173" spans="1:4" s="3" customFormat="1" ht="27.75" customHeight="1">
      <c r="A173" s="27"/>
      <c r="B173" s="28" t="s">
        <v>179</v>
      </c>
      <c r="C173" s="13"/>
      <c r="D173" s="16" t="s">
        <v>237</v>
      </c>
    </row>
    <row r="174" spans="1:4" s="3" customFormat="1" ht="12.75" outlineLevel="1">
      <c r="A174" s="27" t="s">
        <v>145</v>
      </c>
      <c r="B174" s="28" t="s">
        <v>180</v>
      </c>
      <c r="C174" s="13" t="s">
        <v>162</v>
      </c>
      <c r="D174" s="16">
        <v>75.2843976545456</v>
      </c>
    </row>
    <row r="175" spans="1:4" s="3" customFormat="1" ht="26.25" outlineLevel="1">
      <c r="A175" s="27" t="s">
        <v>147</v>
      </c>
      <c r="B175" s="28" t="s">
        <v>181</v>
      </c>
      <c r="C175" s="13"/>
      <c r="D175" s="16"/>
    </row>
    <row r="176" spans="1:4" s="3" customFormat="1" ht="12.75" outlineLevel="1">
      <c r="A176" s="27" t="s">
        <v>182</v>
      </c>
      <c r="B176" s="28" t="s">
        <v>183</v>
      </c>
      <c r="C176" s="13" t="s">
        <v>76</v>
      </c>
      <c r="D176" s="15">
        <f>D57</f>
        <v>155</v>
      </c>
    </row>
    <row r="177" spans="1:4" s="3" customFormat="1" ht="26.25" outlineLevel="1">
      <c r="A177" s="27" t="s">
        <v>184</v>
      </c>
      <c r="B177" s="28" t="s">
        <v>185</v>
      </c>
      <c r="C177" s="13" t="s">
        <v>79</v>
      </c>
      <c r="D177" s="16">
        <f>D58</f>
        <v>40.96058655913979</v>
      </c>
    </row>
    <row r="178" spans="1:6" s="3" customFormat="1" ht="77.25" customHeight="1" outlineLevel="1">
      <c r="A178" s="27" t="s">
        <v>186</v>
      </c>
      <c r="B178" s="28" t="s">
        <v>187</v>
      </c>
      <c r="C178" s="13"/>
      <c r="D178" s="29" t="s">
        <v>220</v>
      </c>
      <c r="E178" s="8"/>
      <c r="F178" s="8"/>
    </row>
    <row r="179" spans="1:4" s="3" customFormat="1" ht="12.75">
      <c r="A179" s="27" t="s">
        <v>148</v>
      </c>
      <c r="B179" s="28" t="s">
        <v>188</v>
      </c>
      <c r="C179" s="13" t="s">
        <v>162</v>
      </c>
      <c r="D179" s="16">
        <f>D182+D183+D181</f>
        <v>335.8664418</v>
      </c>
    </row>
    <row r="180" spans="1:4" s="3" customFormat="1" ht="12.75">
      <c r="A180" s="27"/>
      <c r="B180" s="28" t="s">
        <v>56</v>
      </c>
      <c r="C180" s="13"/>
      <c r="D180" s="16"/>
    </row>
    <row r="181" spans="1:4" s="3" customFormat="1" ht="12.75">
      <c r="A181" s="27" t="s">
        <v>189</v>
      </c>
      <c r="B181" s="28" t="s">
        <v>190</v>
      </c>
      <c r="C181" s="13" t="s">
        <v>162</v>
      </c>
      <c r="D181" s="16">
        <v>0.59449081</v>
      </c>
    </row>
    <row r="182" spans="1:4" s="3" customFormat="1" ht="12.75">
      <c r="A182" s="27" t="s">
        <v>191</v>
      </c>
      <c r="B182" s="28" t="s">
        <v>192</v>
      </c>
      <c r="C182" s="13" t="s">
        <v>162</v>
      </c>
      <c r="D182" s="16">
        <v>99.28912879</v>
      </c>
    </row>
    <row r="183" spans="1:4" s="3" customFormat="1" ht="12.75">
      <c r="A183" s="27" t="s">
        <v>193</v>
      </c>
      <c r="B183" s="28" t="s">
        <v>194</v>
      </c>
      <c r="C183" s="13" t="s">
        <v>162</v>
      </c>
      <c r="D183" s="16">
        <v>235.9828222</v>
      </c>
    </row>
    <row r="184" spans="1:4" s="3" customFormat="1" ht="12.75" outlineLevel="1">
      <c r="A184" s="27" t="s">
        <v>151</v>
      </c>
      <c r="B184" s="28" t="s">
        <v>195</v>
      </c>
      <c r="C184" s="13"/>
      <c r="D184" s="16">
        <v>0</v>
      </c>
    </row>
    <row r="185" spans="1:4" s="3" customFormat="1" ht="12.75" outlineLevel="1">
      <c r="A185" s="27"/>
      <c r="B185" s="28" t="s">
        <v>56</v>
      </c>
      <c r="C185" s="13"/>
      <c r="D185" s="16"/>
    </row>
    <row r="186" spans="1:4" s="3" customFormat="1" ht="12.75" outlineLevel="1">
      <c r="A186" s="27" t="s">
        <v>196</v>
      </c>
      <c r="B186" s="28" t="s">
        <v>197</v>
      </c>
      <c r="C186" s="13" t="s">
        <v>162</v>
      </c>
      <c r="D186" s="16">
        <v>0</v>
      </c>
    </row>
    <row r="187" spans="1:4" s="3" customFormat="1" ht="12.75" outlineLevel="1">
      <c r="A187" s="27" t="s">
        <v>198</v>
      </c>
      <c r="B187" s="28" t="s">
        <v>199</v>
      </c>
      <c r="C187" s="13" t="s">
        <v>162</v>
      </c>
      <c r="D187" s="16">
        <v>0</v>
      </c>
    </row>
    <row r="188" spans="1:4" s="3" customFormat="1" ht="12.75" outlineLevel="1">
      <c r="A188" s="27" t="s">
        <v>200</v>
      </c>
      <c r="B188" s="28" t="s">
        <v>201</v>
      </c>
      <c r="C188" s="13"/>
      <c r="D188" s="16">
        <f>D190+D191+D192</f>
        <v>37.8868549323471</v>
      </c>
    </row>
    <row r="189" spans="1:4" s="3" customFormat="1" ht="12.75" outlineLevel="1">
      <c r="A189" s="27"/>
      <c r="B189" s="28" t="s">
        <v>56</v>
      </c>
      <c r="C189" s="13"/>
      <c r="D189" s="16"/>
    </row>
    <row r="190" spans="1:4" s="3" customFormat="1" ht="12.75" outlineLevel="1">
      <c r="A190" s="27" t="s">
        <v>202</v>
      </c>
      <c r="B190" s="28" t="s">
        <v>190</v>
      </c>
      <c r="C190" s="13" t="s">
        <v>162</v>
      </c>
      <c r="D190" s="16">
        <v>0</v>
      </c>
    </row>
    <row r="191" spans="1:4" s="3" customFormat="1" ht="12.75" outlineLevel="1">
      <c r="A191" s="27" t="s">
        <v>203</v>
      </c>
      <c r="B191" s="28" t="s">
        <v>192</v>
      </c>
      <c r="C191" s="13" t="s">
        <v>162</v>
      </c>
      <c r="D191" s="16">
        <v>15.0015</v>
      </c>
    </row>
    <row r="192" spans="1:4" s="3" customFormat="1" ht="12.75" outlineLevel="1">
      <c r="A192" s="27" t="s">
        <v>204</v>
      </c>
      <c r="B192" s="28" t="s">
        <v>194</v>
      </c>
      <c r="C192" s="13" t="s">
        <v>162</v>
      </c>
      <c r="D192" s="16">
        <v>22.8853549323471</v>
      </c>
    </row>
    <row r="193" spans="1:4" s="3" customFormat="1" ht="12.75" outlineLevel="1">
      <c r="A193" s="27" t="s">
        <v>205</v>
      </c>
      <c r="B193" s="28" t="s">
        <v>206</v>
      </c>
      <c r="C193" s="13"/>
      <c r="D193" s="16">
        <f>SUM(D195:D197)</f>
        <v>37.7650549323471</v>
      </c>
    </row>
    <row r="194" spans="1:4" s="3" customFormat="1" ht="12.75" outlineLevel="1">
      <c r="A194" s="27"/>
      <c r="B194" s="28" t="s">
        <v>56</v>
      </c>
      <c r="C194" s="13"/>
      <c r="D194" s="16"/>
    </row>
    <row r="195" spans="1:4" s="3" customFormat="1" ht="12.75" outlineLevel="1">
      <c r="A195" s="27" t="s">
        <v>207</v>
      </c>
      <c r="B195" s="28" t="s">
        <v>190</v>
      </c>
      <c r="C195" s="13" t="s">
        <v>162</v>
      </c>
      <c r="D195" s="16">
        <v>14.936</v>
      </c>
    </row>
    <row r="196" spans="1:4" s="3" customFormat="1" ht="12.75" outlineLevel="1">
      <c r="A196" s="27" t="s">
        <v>208</v>
      </c>
      <c r="B196" s="28" t="s">
        <v>192</v>
      </c>
      <c r="C196" s="13" t="s">
        <v>162</v>
      </c>
      <c r="D196" s="16">
        <v>22.8290549323471</v>
      </c>
    </row>
    <row r="197" spans="1:4" s="3" customFormat="1" ht="12.75" outlineLevel="1">
      <c r="A197" s="27" t="s">
        <v>209</v>
      </c>
      <c r="B197" s="28" t="s">
        <v>194</v>
      </c>
      <c r="C197" s="13" t="s">
        <v>162</v>
      </c>
      <c r="D197" s="16">
        <v>0</v>
      </c>
    </row>
    <row r="198" spans="1:4" s="3" customFormat="1" ht="12.75">
      <c r="A198" s="27" t="s">
        <v>210</v>
      </c>
      <c r="B198" s="28" t="s">
        <v>27</v>
      </c>
      <c r="C198" s="13" t="s">
        <v>162</v>
      </c>
      <c r="D198" s="15">
        <f>D162-D179-D188</f>
        <v>-19.262083715680383</v>
      </c>
    </row>
    <row r="199" spans="1:4" s="3" customFormat="1" ht="12.75">
      <c r="A199" s="27" t="s">
        <v>211</v>
      </c>
      <c r="B199" s="28" t="s">
        <v>212</v>
      </c>
      <c r="C199" s="13" t="s">
        <v>149</v>
      </c>
      <c r="D199" s="13">
        <f>D198/D162*100</f>
        <v>-5.433726707007194</v>
      </c>
    </row>
    <row r="200" spans="1:4" s="3" customFormat="1" ht="136.5" customHeight="1">
      <c r="A200" s="27" t="s">
        <v>213</v>
      </c>
      <c r="B200" s="28" t="s">
        <v>152</v>
      </c>
      <c r="C200" s="13"/>
      <c r="D200" s="13" t="s">
        <v>235</v>
      </c>
    </row>
    <row r="201" spans="1:4" ht="15">
      <c r="A201" s="7"/>
      <c r="D201" s="33"/>
    </row>
  </sheetData>
  <sheetProtection/>
  <mergeCells count="24">
    <mergeCell ref="A25:B26"/>
    <mergeCell ref="C25:C26"/>
    <mergeCell ref="D25:D26"/>
    <mergeCell ref="A27:D27"/>
    <mergeCell ref="A62:D62"/>
    <mergeCell ref="A155:D155"/>
    <mergeCell ref="B17:D17"/>
    <mergeCell ref="C18:D18"/>
    <mergeCell ref="C19:D19"/>
    <mergeCell ref="C20:D20"/>
    <mergeCell ref="B21:D21"/>
    <mergeCell ref="A23:D23"/>
    <mergeCell ref="A10:D10"/>
    <mergeCell ref="C12:D12"/>
    <mergeCell ref="C13:D13"/>
    <mergeCell ref="C14:D14"/>
    <mergeCell ref="C15:D15"/>
    <mergeCell ref="B16:D16"/>
    <mergeCell ref="A1:D1"/>
    <mergeCell ref="B3:D3"/>
    <mergeCell ref="A4:D4"/>
    <mergeCell ref="A6:D6"/>
    <mergeCell ref="A7:D7"/>
    <mergeCell ref="A8:D8"/>
  </mergeCells>
  <printOptions/>
  <pageMargins left="0.7874015748031497" right="0.5118110236220472" top="0.5905511811023623" bottom="0.3937007874015748" header="0.1968503937007874" footer="0.1968503937007874"/>
  <pageSetup fitToHeight="3" fitToWidth="1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8" max="1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view="pageBreakPreview" zoomScaleSheetLayoutView="100" zoomScalePageLayoutView="0" workbookViewId="0" topLeftCell="A25">
      <selection activeCell="D179" sqref="D179"/>
    </sheetView>
  </sheetViews>
  <sheetFormatPr defaultColWidth="0.875" defaultRowHeight="12.75" outlineLevelRow="1"/>
  <cols>
    <col min="1" max="1" width="11.375" style="1" customWidth="1"/>
    <col min="2" max="2" width="70.875" style="1" customWidth="1"/>
    <col min="3" max="3" width="23.125" style="1" customWidth="1"/>
    <col min="4" max="4" width="52.125" style="1" customWidth="1"/>
    <col min="5" max="5" width="16.00390625" style="1" customWidth="1"/>
    <col min="6" max="8" width="2.625" style="1" customWidth="1"/>
    <col min="9" max="30" width="11.125" style="1" customWidth="1"/>
    <col min="31" max="16384" width="0.875" style="1" customWidth="1"/>
  </cols>
  <sheetData>
    <row r="1" spans="1:4" s="4" customFormat="1" ht="16.5">
      <c r="A1" s="56" t="s">
        <v>221</v>
      </c>
      <c r="B1" s="56"/>
      <c r="C1" s="56"/>
      <c r="D1" s="56"/>
    </row>
    <row r="2" spans="1:4" s="4" customFormat="1" ht="6" customHeight="1">
      <c r="A2" s="5"/>
      <c r="B2" s="5"/>
      <c r="C2" s="5"/>
      <c r="D2" s="5"/>
    </row>
    <row r="3" spans="2:4" s="4" customFormat="1" ht="16.5">
      <c r="B3" s="56" t="s">
        <v>230</v>
      </c>
      <c r="C3" s="56"/>
      <c r="D3" s="56"/>
    </row>
    <row r="4" spans="1:4" s="4" customFormat="1" ht="16.5">
      <c r="A4" s="56" t="s">
        <v>2</v>
      </c>
      <c r="B4" s="56"/>
      <c r="C4" s="56"/>
      <c r="D4" s="56"/>
    </row>
    <row r="5" ht="15" hidden="1"/>
    <row r="6" spans="1:4" ht="15" hidden="1">
      <c r="A6" s="57" t="s">
        <v>225</v>
      </c>
      <c r="B6" s="57"/>
      <c r="C6" s="57"/>
      <c r="D6" s="57"/>
    </row>
    <row r="7" spans="1:4" s="3" customFormat="1" ht="12.75" hidden="1">
      <c r="A7" s="58" t="s">
        <v>3</v>
      </c>
      <c r="B7" s="58"/>
      <c r="C7" s="58"/>
      <c r="D7" s="58"/>
    </row>
    <row r="8" spans="1:4" ht="15" hidden="1">
      <c r="A8" s="57" t="s">
        <v>224</v>
      </c>
      <c r="B8" s="57"/>
      <c r="C8" s="57"/>
      <c r="D8" s="57"/>
    </row>
    <row r="9" ht="15" hidden="1"/>
    <row r="10" spans="1:4" ht="15" hidden="1">
      <c r="A10" s="54" t="s">
        <v>4</v>
      </c>
      <c r="B10" s="54"/>
      <c r="C10" s="54"/>
      <c r="D10" s="54"/>
    </row>
    <row r="11" ht="15" hidden="1"/>
    <row r="12" spans="1:4" ht="15" hidden="1">
      <c r="A12" s="1" t="s">
        <v>5</v>
      </c>
      <c r="C12" s="55"/>
      <c r="D12" s="55"/>
    </row>
    <row r="13" spans="1:4" ht="15" hidden="1">
      <c r="A13" s="1" t="s">
        <v>6</v>
      </c>
      <c r="C13" s="52"/>
      <c r="D13" s="52"/>
    </row>
    <row r="14" spans="1:4" ht="15" hidden="1">
      <c r="A14" s="1" t="s">
        <v>7</v>
      </c>
      <c r="C14" s="51"/>
      <c r="D14" s="51"/>
    </row>
    <row r="15" spans="1:4" ht="15" hidden="1">
      <c r="A15" s="1" t="s">
        <v>8</v>
      </c>
      <c r="C15" s="53"/>
      <c r="D15" s="53"/>
    </row>
    <row r="16" spans="1:4" ht="15" hidden="1">
      <c r="A16" s="1" t="s">
        <v>9</v>
      </c>
      <c r="B16" s="51" t="s">
        <v>217</v>
      </c>
      <c r="C16" s="51"/>
      <c r="D16" s="51"/>
    </row>
    <row r="17" spans="1:4" ht="15" hidden="1">
      <c r="A17" s="1" t="s">
        <v>10</v>
      </c>
      <c r="B17" s="51" t="s">
        <v>218</v>
      </c>
      <c r="C17" s="51"/>
      <c r="D17" s="51"/>
    </row>
    <row r="18" spans="1:4" ht="15" hidden="1">
      <c r="A18" s="1" t="s">
        <v>11</v>
      </c>
      <c r="C18" s="52"/>
      <c r="D18" s="52"/>
    </row>
    <row r="19" spans="1:4" ht="15" hidden="1">
      <c r="A19" s="1" t="s">
        <v>12</v>
      </c>
      <c r="C19" s="53"/>
      <c r="D19" s="53"/>
    </row>
    <row r="20" spans="1:4" ht="15" hidden="1">
      <c r="A20" s="1" t="s">
        <v>13</v>
      </c>
      <c r="C20" s="51"/>
      <c r="D20" s="51"/>
    </row>
    <row r="21" spans="1:4" ht="15" hidden="1">
      <c r="A21" s="1" t="s">
        <v>14</v>
      </c>
      <c r="B21" s="51" t="s">
        <v>219</v>
      </c>
      <c r="C21" s="51"/>
      <c r="D21" s="51"/>
    </row>
    <row r="22" ht="15" hidden="1"/>
    <row r="23" spans="1:4" ht="15">
      <c r="A23" s="54" t="s">
        <v>222</v>
      </c>
      <c r="B23" s="54"/>
      <c r="C23" s="54"/>
      <c r="D23" s="54"/>
    </row>
    <row r="25" spans="1:4" s="3" customFormat="1" ht="30" customHeight="1">
      <c r="A25" s="39" t="s">
        <v>0</v>
      </c>
      <c r="B25" s="39"/>
      <c r="C25" s="39" t="s">
        <v>1</v>
      </c>
      <c r="D25" s="39" t="s">
        <v>231</v>
      </c>
    </row>
    <row r="26" spans="1:4" s="3" customFormat="1" ht="12.75">
      <c r="A26" s="39"/>
      <c r="B26" s="39"/>
      <c r="C26" s="39"/>
      <c r="D26" s="39"/>
    </row>
    <row r="27" spans="1:4" s="2" customFormat="1" ht="45.75" customHeight="1">
      <c r="A27" s="41" t="s">
        <v>15</v>
      </c>
      <c r="B27" s="41"/>
      <c r="C27" s="41"/>
      <c r="D27" s="41"/>
    </row>
    <row r="28" spans="1:4" s="3" customFormat="1" ht="12.75">
      <c r="A28" s="6" t="s">
        <v>17</v>
      </c>
      <c r="B28" s="11" t="s">
        <v>16</v>
      </c>
      <c r="C28" s="12"/>
      <c r="D28" s="13"/>
    </row>
    <row r="29" spans="1:4" ht="21.75" customHeight="1">
      <c r="A29" s="27" t="s">
        <v>19</v>
      </c>
      <c r="B29" s="28" t="s">
        <v>20</v>
      </c>
      <c r="C29" s="13" t="s">
        <v>21</v>
      </c>
      <c r="D29" s="13">
        <v>219473.57059166665</v>
      </c>
    </row>
    <row r="30" spans="1:4" s="3" customFormat="1" ht="23.25" customHeight="1">
      <c r="A30" s="27" t="s">
        <v>22</v>
      </c>
      <c r="B30" s="28" t="s">
        <v>23</v>
      </c>
      <c r="C30" s="13" t="s">
        <v>21</v>
      </c>
      <c r="D30" s="13">
        <f>D29-D179*1000</f>
        <v>-64702.80960510034</v>
      </c>
    </row>
    <row r="31" spans="1:4" s="3" customFormat="1" ht="12.75">
      <c r="A31" s="27" t="s">
        <v>24</v>
      </c>
      <c r="B31" s="28" t="s">
        <v>25</v>
      </c>
      <c r="C31" s="13" t="s">
        <v>21</v>
      </c>
      <c r="D31" s="13">
        <f>D32+D174*1000</f>
        <v>8442.035337158755</v>
      </c>
    </row>
    <row r="32" spans="1:4" s="3" customFormat="1" ht="15.75" customHeight="1">
      <c r="A32" s="27" t="s">
        <v>26</v>
      </c>
      <c r="B32" s="28" t="s">
        <v>27</v>
      </c>
      <c r="C32" s="13" t="s">
        <v>21</v>
      </c>
      <c r="D32" s="13">
        <v>-64702.80960510034</v>
      </c>
    </row>
    <row r="33" spans="1:4" s="3" customFormat="1" ht="24.75" customHeight="1">
      <c r="A33" s="27" t="s">
        <v>28</v>
      </c>
      <c r="B33" s="28" t="s">
        <v>29</v>
      </c>
      <c r="C33" s="13"/>
      <c r="D33" s="13"/>
    </row>
    <row r="34" spans="1:4" s="3" customFormat="1" ht="26.25">
      <c r="A34" s="27" t="s">
        <v>30</v>
      </c>
      <c r="B34" s="28" t="s">
        <v>32</v>
      </c>
      <c r="C34" s="13" t="s">
        <v>31</v>
      </c>
      <c r="D34" s="13">
        <f>D32/D29*100</f>
        <v>-29.480911724665347</v>
      </c>
    </row>
    <row r="35" spans="1:4" s="3" customFormat="1" ht="12.75" hidden="1" outlineLevel="1">
      <c r="A35" s="27" t="s">
        <v>33</v>
      </c>
      <c r="B35" s="28" t="s">
        <v>34</v>
      </c>
      <c r="C35" s="13"/>
      <c r="D35" s="13"/>
    </row>
    <row r="36" spans="1:4" s="3" customFormat="1" ht="26.25" hidden="1" outlineLevel="1">
      <c r="A36" s="27" t="s">
        <v>35</v>
      </c>
      <c r="B36" s="28" t="s">
        <v>37</v>
      </c>
      <c r="C36" s="13" t="s">
        <v>36</v>
      </c>
      <c r="D36" s="13"/>
    </row>
    <row r="37" spans="1:4" s="3" customFormat="1" ht="12.75" hidden="1" outlineLevel="1">
      <c r="A37" s="27" t="s">
        <v>38</v>
      </c>
      <c r="B37" s="28" t="s">
        <v>40</v>
      </c>
      <c r="C37" s="13" t="s">
        <v>39</v>
      </c>
      <c r="D37" s="13"/>
    </row>
    <row r="38" spans="1:4" s="3" customFormat="1" ht="12.75" hidden="1" outlineLevel="1">
      <c r="A38" s="27" t="s">
        <v>41</v>
      </c>
      <c r="B38" s="28" t="s">
        <v>42</v>
      </c>
      <c r="C38" s="13" t="s">
        <v>36</v>
      </c>
      <c r="D38" s="13"/>
    </row>
    <row r="39" spans="1:4" s="3" customFormat="1" ht="12.75" hidden="1" outlineLevel="1">
      <c r="A39" s="27" t="s">
        <v>43</v>
      </c>
      <c r="B39" s="28" t="s">
        <v>45</v>
      </c>
      <c r="C39" s="13" t="s">
        <v>44</v>
      </c>
      <c r="D39" s="18"/>
    </row>
    <row r="40" spans="1:4" s="3" customFormat="1" ht="28.5" hidden="1" outlineLevel="1">
      <c r="A40" s="27" t="s">
        <v>46</v>
      </c>
      <c r="B40" s="28" t="s">
        <v>47</v>
      </c>
      <c r="C40" s="13" t="s">
        <v>44</v>
      </c>
      <c r="D40" s="18"/>
    </row>
    <row r="41" spans="1:4" s="3" customFormat="1" ht="12.75" hidden="1" outlineLevel="1">
      <c r="A41" s="27" t="s">
        <v>48</v>
      </c>
      <c r="B41" s="28" t="s">
        <v>49</v>
      </c>
      <c r="C41" s="13" t="s">
        <v>31</v>
      </c>
      <c r="D41" s="13"/>
    </row>
    <row r="42" spans="1:4" s="3" customFormat="1" ht="39" hidden="1" outlineLevel="1">
      <c r="A42" s="27" t="s">
        <v>50</v>
      </c>
      <c r="B42" s="28" t="s">
        <v>215</v>
      </c>
      <c r="C42" s="13"/>
      <c r="D42" s="13"/>
    </row>
    <row r="43" spans="1:4" s="3" customFormat="1" ht="26.25" hidden="1" outlineLevel="1">
      <c r="A43" s="27" t="s">
        <v>51</v>
      </c>
      <c r="B43" s="28" t="s">
        <v>52</v>
      </c>
      <c r="C43" s="13" t="s">
        <v>39</v>
      </c>
      <c r="D43" s="13"/>
    </row>
    <row r="44" spans="1:4" s="3" customFormat="1" ht="26.25" hidden="1" outlineLevel="1">
      <c r="A44" s="27" t="s">
        <v>53</v>
      </c>
      <c r="B44" s="28" t="s">
        <v>54</v>
      </c>
      <c r="C44" s="13"/>
      <c r="D44" s="13"/>
    </row>
    <row r="45" spans="1:4" s="3" customFormat="1" ht="54.75" hidden="1" outlineLevel="1">
      <c r="A45" s="27" t="s">
        <v>55</v>
      </c>
      <c r="B45" s="28" t="s">
        <v>214</v>
      </c>
      <c r="C45" s="13" t="s">
        <v>21</v>
      </c>
      <c r="D45" s="13"/>
    </row>
    <row r="46" spans="1:4" s="3" customFormat="1" ht="12.75" hidden="1" outlineLevel="1">
      <c r="A46" s="27"/>
      <c r="B46" s="28" t="s">
        <v>56</v>
      </c>
      <c r="C46" s="13"/>
      <c r="D46" s="13"/>
    </row>
    <row r="47" spans="1:4" s="3" customFormat="1" ht="12.75" hidden="1" outlineLevel="1">
      <c r="A47" s="27"/>
      <c r="B47" s="28" t="s">
        <v>57</v>
      </c>
      <c r="C47" s="13"/>
      <c r="D47" s="13"/>
    </row>
    <row r="48" spans="1:4" s="3" customFormat="1" ht="12.75" hidden="1" outlineLevel="1">
      <c r="A48" s="27"/>
      <c r="B48" s="28" t="s">
        <v>58</v>
      </c>
      <c r="C48" s="13"/>
      <c r="D48" s="13"/>
    </row>
    <row r="49" spans="1:4" s="3" customFormat="1" ht="12.75" hidden="1" outlineLevel="1">
      <c r="A49" s="27"/>
      <c r="B49" s="28" t="s">
        <v>59</v>
      </c>
      <c r="C49" s="13"/>
      <c r="D49" s="13"/>
    </row>
    <row r="50" spans="1:4" s="3" customFormat="1" ht="54.75" hidden="1" outlineLevel="1">
      <c r="A50" s="27" t="s">
        <v>60</v>
      </c>
      <c r="B50" s="28" t="s">
        <v>216</v>
      </c>
      <c r="C50" s="13" t="s">
        <v>21</v>
      </c>
      <c r="D50" s="13"/>
    </row>
    <row r="51" spans="1:4" s="3" customFormat="1" ht="12.75" hidden="1" outlineLevel="1">
      <c r="A51" s="27" t="s">
        <v>61</v>
      </c>
      <c r="B51" s="28" t="s">
        <v>62</v>
      </c>
      <c r="C51" s="13" t="s">
        <v>21</v>
      </c>
      <c r="D51" s="13"/>
    </row>
    <row r="52" spans="1:4" s="3" customFormat="1" ht="12.75" collapsed="1">
      <c r="A52" s="27" t="s">
        <v>63</v>
      </c>
      <c r="B52" s="28" t="s">
        <v>64</v>
      </c>
      <c r="C52" s="13" t="s">
        <v>21</v>
      </c>
      <c r="D52" s="13">
        <v>85107.2251322778</v>
      </c>
    </row>
    <row r="53" spans="1:4" s="3" customFormat="1" ht="82.5" customHeight="1">
      <c r="A53" s="27" t="s">
        <v>65</v>
      </c>
      <c r="B53" s="28" t="s">
        <v>66</v>
      </c>
      <c r="C53" s="13"/>
      <c r="D53" s="13" t="s">
        <v>229</v>
      </c>
    </row>
    <row r="54" spans="1:4" s="3" customFormat="1" ht="12.75" hidden="1" outlineLevel="1">
      <c r="A54" s="27" t="s">
        <v>67</v>
      </c>
      <c r="B54" s="28" t="s">
        <v>69</v>
      </c>
      <c r="C54" s="13" t="s">
        <v>68</v>
      </c>
      <c r="D54" s="13"/>
    </row>
    <row r="55" spans="1:4" s="3" customFormat="1" ht="26.25" hidden="1" outlineLevel="1">
      <c r="A55" s="27" t="s">
        <v>70</v>
      </c>
      <c r="B55" s="28" t="s">
        <v>72</v>
      </c>
      <c r="C55" s="13" t="s">
        <v>71</v>
      </c>
      <c r="D55" s="13"/>
    </row>
    <row r="56" spans="1:4" s="3" customFormat="1" ht="26.25" hidden="1" outlineLevel="1">
      <c r="A56" s="27" t="s">
        <v>73</v>
      </c>
      <c r="B56" s="28" t="s">
        <v>74</v>
      </c>
      <c r="C56" s="13"/>
      <c r="D56" s="13"/>
    </row>
    <row r="57" spans="1:4" s="3" customFormat="1" ht="29.25" customHeight="1" collapsed="1">
      <c r="A57" s="27" t="s">
        <v>75</v>
      </c>
      <c r="B57" s="28" t="s">
        <v>77</v>
      </c>
      <c r="C57" s="13" t="s">
        <v>76</v>
      </c>
      <c r="D57" s="15">
        <v>157.9</v>
      </c>
    </row>
    <row r="58" spans="1:4" s="3" customFormat="1" ht="26.25">
      <c r="A58" s="27" t="s">
        <v>78</v>
      </c>
      <c r="B58" s="28" t="s">
        <v>80</v>
      </c>
      <c r="C58" s="13" t="s">
        <v>79</v>
      </c>
      <c r="D58" s="16">
        <v>37.369</v>
      </c>
    </row>
    <row r="59" spans="1:6" s="3" customFormat="1" ht="91.5" customHeight="1">
      <c r="A59" s="27" t="s">
        <v>81</v>
      </c>
      <c r="B59" s="28" t="s">
        <v>82</v>
      </c>
      <c r="C59" s="13"/>
      <c r="D59" s="13" t="s">
        <v>220</v>
      </c>
      <c r="E59" s="22"/>
      <c r="F59" s="22"/>
    </row>
    <row r="60" spans="1:4" s="3" customFormat="1" ht="12.75">
      <c r="A60" s="27" t="s">
        <v>83</v>
      </c>
      <c r="B60" s="28" t="s">
        <v>84</v>
      </c>
      <c r="C60" s="13" t="s">
        <v>21</v>
      </c>
      <c r="D60" s="17">
        <v>408240</v>
      </c>
    </row>
    <row r="61" spans="1:4" s="3" customFormat="1" ht="26.25" outlineLevel="1">
      <c r="A61" s="27" t="s">
        <v>85</v>
      </c>
      <c r="B61" s="28" t="s">
        <v>86</v>
      </c>
      <c r="C61" s="13" t="s">
        <v>21</v>
      </c>
      <c r="D61" s="13">
        <v>-1182928</v>
      </c>
    </row>
    <row r="62" spans="1:4" s="3" customFormat="1" ht="13.5">
      <c r="A62" s="42" t="s">
        <v>87</v>
      </c>
      <c r="B62" s="42"/>
      <c r="C62" s="42"/>
      <c r="D62" s="42"/>
    </row>
    <row r="63" spans="1:4" s="3" customFormat="1" ht="12.75" hidden="1" outlineLevel="1">
      <c r="A63" s="27" t="s">
        <v>17</v>
      </c>
      <c r="B63" s="28" t="s">
        <v>88</v>
      </c>
      <c r="C63" s="13"/>
      <c r="D63" s="13"/>
    </row>
    <row r="64" spans="1:4" s="3" customFormat="1" ht="12.75" hidden="1" outlineLevel="1">
      <c r="A64" s="27"/>
      <c r="B64" s="28" t="s">
        <v>56</v>
      </c>
      <c r="C64" s="13"/>
      <c r="D64" s="13"/>
    </row>
    <row r="65" spans="1:4" s="3" customFormat="1" ht="12.75" hidden="1" outlineLevel="1">
      <c r="A65" s="27" t="s">
        <v>19</v>
      </c>
      <c r="B65" s="28" t="s">
        <v>89</v>
      </c>
      <c r="C65" s="13" t="s">
        <v>44</v>
      </c>
      <c r="D65" s="13"/>
    </row>
    <row r="66" spans="1:4" s="3" customFormat="1" ht="12.75" hidden="1" outlineLevel="1">
      <c r="A66" s="27" t="s">
        <v>90</v>
      </c>
      <c r="B66" s="28" t="s">
        <v>91</v>
      </c>
      <c r="C66" s="13" t="s">
        <v>44</v>
      </c>
      <c r="D66" s="13"/>
    </row>
    <row r="67" spans="1:4" s="3" customFormat="1" ht="12.75" hidden="1" outlineLevel="1">
      <c r="A67" s="27"/>
      <c r="B67" s="28" t="s">
        <v>92</v>
      </c>
      <c r="C67" s="13" t="s">
        <v>44</v>
      </c>
      <c r="D67" s="13"/>
    </row>
    <row r="68" spans="1:4" s="3" customFormat="1" ht="12.75" hidden="1" outlineLevel="1">
      <c r="A68" s="27"/>
      <c r="B68" s="28" t="s">
        <v>93</v>
      </c>
      <c r="C68" s="13" t="s">
        <v>44</v>
      </c>
      <c r="D68" s="13"/>
    </row>
    <row r="69" spans="1:4" s="3" customFormat="1" ht="12.75" hidden="1" outlineLevel="1">
      <c r="A69" s="27" t="s">
        <v>94</v>
      </c>
      <c r="B69" s="28" t="s">
        <v>95</v>
      </c>
      <c r="C69" s="13" t="s">
        <v>44</v>
      </c>
      <c r="D69" s="13"/>
    </row>
    <row r="70" spans="1:4" s="3" customFormat="1" ht="12.75" hidden="1" outlineLevel="1">
      <c r="A70" s="27"/>
      <c r="B70" s="28" t="s">
        <v>92</v>
      </c>
      <c r="C70" s="13" t="s">
        <v>44</v>
      </c>
      <c r="D70" s="13"/>
    </row>
    <row r="71" spans="1:4" s="3" customFormat="1" ht="12.75" hidden="1" outlineLevel="1">
      <c r="A71" s="27"/>
      <c r="B71" s="28" t="s">
        <v>93</v>
      </c>
      <c r="C71" s="13" t="s">
        <v>44</v>
      </c>
      <c r="D71" s="13"/>
    </row>
    <row r="72" spans="1:4" s="3" customFormat="1" ht="12.75" hidden="1" outlineLevel="1">
      <c r="A72" s="27"/>
      <c r="B72" s="28" t="s">
        <v>56</v>
      </c>
      <c r="C72" s="13" t="s">
        <v>44</v>
      </c>
      <c r="D72" s="13"/>
    </row>
    <row r="73" spans="1:4" s="3" customFormat="1" ht="39" hidden="1" outlineLevel="1">
      <c r="A73" s="27" t="s">
        <v>96</v>
      </c>
      <c r="B73" s="28" t="s">
        <v>97</v>
      </c>
      <c r="C73" s="13" t="s">
        <v>44</v>
      </c>
      <c r="D73" s="13"/>
    </row>
    <row r="74" spans="1:4" s="3" customFormat="1" ht="12.75" hidden="1" outlineLevel="1">
      <c r="A74" s="27" t="s">
        <v>18</v>
      </c>
      <c r="B74" s="28" t="s">
        <v>91</v>
      </c>
      <c r="C74" s="13" t="s">
        <v>44</v>
      </c>
      <c r="D74" s="13"/>
    </row>
    <row r="75" spans="1:4" s="3" customFormat="1" ht="12.75" hidden="1" outlineLevel="1">
      <c r="A75" s="27"/>
      <c r="B75" s="28" t="s">
        <v>92</v>
      </c>
      <c r="C75" s="13" t="s">
        <v>44</v>
      </c>
      <c r="D75" s="13"/>
    </row>
    <row r="76" spans="1:4" s="3" customFormat="1" ht="12.75" hidden="1" outlineLevel="1">
      <c r="A76" s="27"/>
      <c r="B76" s="28" t="s">
        <v>93</v>
      </c>
      <c r="C76" s="13" t="s">
        <v>44</v>
      </c>
      <c r="D76" s="13"/>
    </row>
    <row r="77" spans="1:4" s="3" customFormat="1" ht="12.75" hidden="1" outlineLevel="1">
      <c r="A77" s="27" t="s">
        <v>98</v>
      </c>
      <c r="B77" s="28" t="s">
        <v>95</v>
      </c>
      <c r="C77" s="13" t="s">
        <v>44</v>
      </c>
      <c r="D77" s="13"/>
    </row>
    <row r="78" spans="1:4" s="3" customFormat="1" ht="12.75" hidden="1" outlineLevel="1">
      <c r="A78" s="27"/>
      <c r="B78" s="28" t="s">
        <v>92</v>
      </c>
      <c r="C78" s="13" t="s">
        <v>44</v>
      </c>
      <c r="D78" s="13"/>
    </row>
    <row r="79" spans="1:4" s="3" customFormat="1" ht="12.75" hidden="1" outlineLevel="1">
      <c r="A79" s="27"/>
      <c r="B79" s="28" t="s">
        <v>93</v>
      </c>
      <c r="C79" s="13" t="s">
        <v>44</v>
      </c>
      <c r="D79" s="13"/>
    </row>
    <row r="80" spans="1:4" s="3" customFormat="1" ht="26.25" hidden="1" outlineLevel="1">
      <c r="A80" s="27" t="s">
        <v>99</v>
      </c>
      <c r="B80" s="28" t="s">
        <v>100</v>
      </c>
      <c r="C80" s="13" t="s">
        <v>44</v>
      </c>
      <c r="D80" s="13"/>
    </row>
    <row r="81" spans="1:4" s="3" customFormat="1" ht="12.75" hidden="1" outlineLevel="1">
      <c r="A81" s="27" t="s">
        <v>101</v>
      </c>
      <c r="B81" s="28" t="s">
        <v>91</v>
      </c>
      <c r="C81" s="13" t="s">
        <v>44</v>
      </c>
      <c r="D81" s="13"/>
    </row>
    <row r="82" spans="1:4" s="3" customFormat="1" ht="12.75" hidden="1" outlineLevel="1">
      <c r="A82" s="27"/>
      <c r="B82" s="28" t="s">
        <v>92</v>
      </c>
      <c r="C82" s="13" t="s">
        <v>44</v>
      </c>
      <c r="D82" s="13"/>
    </row>
    <row r="83" spans="1:4" s="3" customFormat="1" ht="12.75" hidden="1" outlineLevel="1">
      <c r="A83" s="27"/>
      <c r="B83" s="28" t="s">
        <v>93</v>
      </c>
      <c r="C83" s="13" t="s">
        <v>44</v>
      </c>
      <c r="D83" s="13"/>
    </row>
    <row r="84" spans="1:4" s="3" customFormat="1" ht="12.75" hidden="1" outlineLevel="1">
      <c r="A84" s="27" t="s">
        <v>102</v>
      </c>
      <c r="B84" s="28" t="s">
        <v>95</v>
      </c>
      <c r="C84" s="13" t="s">
        <v>44</v>
      </c>
      <c r="D84" s="13"/>
    </row>
    <row r="85" spans="1:4" s="3" customFormat="1" ht="12.75" hidden="1" outlineLevel="1">
      <c r="A85" s="27"/>
      <c r="B85" s="28" t="s">
        <v>92</v>
      </c>
      <c r="C85" s="13" t="s">
        <v>44</v>
      </c>
      <c r="D85" s="13"/>
    </row>
    <row r="86" spans="1:4" s="3" customFormat="1" ht="12.75" hidden="1" outlineLevel="1">
      <c r="A86" s="27"/>
      <c r="B86" s="28" t="s">
        <v>93</v>
      </c>
      <c r="C86" s="13" t="s">
        <v>44</v>
      </c>
      <c r="D86" s="13"/>
    </row>
    <row r="87" spans="1:4" s="3" customFormat="1" ht="26.25" hidden="1" outlineLevel="1">
      <c r="A87" s="27" t="s">
        <v>103</v>
      </c>
      <c r="B87" s="28" t="s">
        <v>104</v>
      </c>
      <c r="C87" s="13" t="s">
        <v>44</v>
      </c>
      <c r="D87" s="13"/>
    </row>
    <row r="88" spans="1:4" s="3" customFormat="1" ht="12.75" hidden="1" outlineLevel="1">
      <c r="A88" s="27" t="s">
        <v>105</v>
      </c>
      <c r="B88" s="28" t="s">
        <v>91</v>
      </c>
      <c r="C88" s="13" t="s">
        <v>44</v>
      </c>
      <c r="D88" s="13"/>
    </row>
    <row r="89" spans="1:4" s="3" customFormat="1" ht="12.75" hidden="1" outlineLevel="1">
      <c r="A89" s="27"/>
      <c r="B89" s="28" t="s">
        <v>92</v>
      </c>
      <c r="C89" s="13" t="s">
        <v>44</v>
      </c>
      <c r="D89" s="13"/>
    </row>
    <row r="90" spans="1:4" s="3" customFormat="1" ht="12.75" hidden="1" outlineLevel="1">
      <c r="A90" s="27"/>
      <c r="B90" s="28" t="s">
        <v>93</v>
      </c>
      <c r="C90" s="13" t="s">
        <v>44</v>
      </c>
      <c r="D90" s="13"/>
    </row>
    <row r="91" spans="1:4" s="3" customFormat="1" ht="12.75" hidden="1" outlineLevel="1">
      <c r="A91" s="27" t="s">
        <v>106</v>
      </c>
      <c r="B91" s="28" t="s">
        <v>95</v>
      </c>
      <c r="C91" s="13" t="s">
        <v>44</v>
      </c>
      <c r="D91" s="13"/>
    </row>
    <row r="92" spans="1:4" s="3" customFormat="1" ht="12.75" hidden="1" outlineLevel="1">
      <c r="A92" s="27"/>
      <c r="B92" s="28" t="s">
        <v>92</v>
      </c>
      <c r="C92" s="13" t="s">
        <v>44</v>
      </c>
      <c r="D92" s="13"/>
    </row>
    <row r="93" spans="1:4" s="3" customFormat="1" ht="12.75" hidden="1" outlineLevel="1">
      <c r="A93" s="27"/>
      <c r="B93" s="28" t="s">
        <v>93</v>
      </c>
      <c r="C93" s="13" t="s">
        <v>44</v>
      </c>
      <c r="D93" s="13"/>
    </row>
    <row r="94" spans="1:4" s="3" customFormat="1" ht="39" hidden="1" outlineLevel="1">
      <c r="A94" s="27" t="s">
        <v>107</v>
      </c>
      <c r="B94" s="28" t="s">
        <v>108</v>
      </c>
      <c r="C94" s="13" t="s">
        <v>44</v>
      </c>
      <c r="D94" s="13"/>
    </row>
    <row r="95" spans="1:4" s="3" customFormat="1" ht="12.75" hidden="1" outlineLevel="1">
      <c r="A95" s="27" t="s">
        <v>109</v>
      </c>
      <c r="B95" s="28" t="s">
        <v>91</v>
      </c>
      <c r="C95" s="13" t="s">
        <v>44</v>
      </c>
      <c r="D95" s="13"/>
    </row>
    <row r="96" spans="1:4" s="3" customFormat="1" ht="12.75" hidden="1" outlineLevel="1">
      <c r="A96" s="27"/>
      <c r="B96" s="28" t="s">
        <v>92</v>
      </c>
      <c r="C96" s="13" t="s">
        <v>44</v>
      </c>
      <c r="D96" s="13"/>
    </row>
    <row r="97" spans="1:4" s="3" customFormat="1" ht="12.75" hidden="1" outlineLevel="1">
      <c r="A97" s="27"/>
      <c r="B97" s="28" t="s">
        <v>93</v>
      </c>
      <c r="C97" s="13" t="s">
        <v>44</v>
      </c>
      <c r="D97" s="13"/>
    </row>
    <row r="98" spans="1:4" s="3" customFormat="1" ht="12.75" hidden="1" outlineLevel="1">
      <c r="A98" s="27" t="s">
        <v>110</v>
      </c>
      <c r="B98" s="28" t="s">
        <v>95</v>
      </c>
      <c r="C98" s="13" t="s">
        <v>44</v>
      </c>
      <c r="D98" s="13"/>
    </row>
    <row r="99" spans="1:4" s="3" customFormat="1" ht="12.75" hidden="1" outlineLevel="1">
      <c r="A99" s="27"/>
      <c r="B99" s="28" t="s">
        <v>92</v>
      </c>
      <c r="C99" s="13" t="s">
        <v>44</v>
      </c>
      <c r="D99" s="13"/>
    </row>
    <row r="100" spans="1:4" s="3" customFormat="1" ht="12.75" hidden="1" outlineLevel="1">
      <c r="A100" s="27"/>
      <c r="B100" s="28" t="s">
        <v>93</v>
      </c>
      <c r="C100" s="13" t="s">
        <v>44</v>
      </c>
      <c r="D100" s="13"/>
    </row>
    <row r="101" spans="1:4" s="3" customFormat="1" ht="12.75" hidden="1" outlineLevel="1">
      <c r="A101" s="27" t="s">
        <v>111</v>
      </c>
      <c r="B101" s="28" t="s">
        <v>112</v>
      </c>
      <c r="C101" s="13" t="s">
        <v>44</v>
      </c>
      <c r="D101" s="13"/>
    </row>
    <row r="102" spans="1:4" s="3" customFormat="1" ht="12.75" hidden="1" outlineLevel="1">
      <c r="A102" s="27" t="s">
        <v>113</v>
      </c>
      <c r="B102" s="28" t="s">
        <v>91</v>
      </c>
      <c r="C102" s="13" t="s">
        <v>44</v>
      </c>
      <c r="D102" s="13"/>
    </row>
    <row r="103" spans="1:4" s="3" customFormat="1" ht="12.75" hidden="1" outlineLevel="1">
      <c r="A103" s="27"/>
      <c r="B103" s="28" t="s">
        <v>92</v>
      </c>
      <c r="C103" s="13" t="s">
        <v>44</v>
      </c>
      <c r="D103" s="13"/>
    </row>
    <row r="104" spans="1:4" s="3" customFormat="1" ht="12.75" hidden="1" outlineLevel="1">
      <c r="A104" s="27"/>
      <c r="B104" s="28" t="s">
        <v>93</v>
      </c>
      <c r="C104" s="13" t="s">
        <v>44</v>
      </c>
      <c r="D104" s="13"/>
    </row>
    <row r="105" spans="1:4" s="3" customFormat="1" ht="12.75" hidden="1" outlineLevel="1">
      <c r="A105" s="27" t="s">
        <v>114</v>
      </c>
      <c r="B105" s="28" t="s">
        <v>95</v>
      </c>
      <c r="C105" s="13" t="s">
        <v>44</v>
      </c>
      <c r="D105" s="13"/>
    </row>
    <row r="106" spans="1:4" s="3" customFormat="1" ht="12.75" hidden="1" outlineLevel="1">
      <c r="A106" s="27"/>
      <c r="B106" s="28" t="s">
        <v>92</v>
      </c>
      <c r="C106" s="13" t="s">
        <v>44</v>
      </c>
      <c r="D106" s="13"/>
    </row>
    <row r="107" spans="1:4" s="3" customFormat="1" ht="12.75" hidden="1" outlineLevel="1">
      <c r="A107" s="27"/>
      <c r="B107" s="28" t="s">
        <v>93</v>
      </c>
      <c r="C107" s="13" t="s">
        <v>44</v>
      </c>
      <c r="D107" s="13"/>
    </row>
    <row r="108" spans="1:4" s="3" customFormat="1" ht="12.75" hidden="1" outlineLevel="1">
      <c r="A108" s="27" t="s">
        <v>115</v>
      </c>
      <c r="B108" s="28" t="s">
        <v>116</v>
      </c>
      <c r="C108" s="13" t="s">
        <v>44</v>
      </c>
      <c r="D108" s="13"/>
    </row>
    <row r="109" spans="1:4" s="3" customFormat="1" ht="12.75" hidden="1" outlineLevel="1">
      <c r="A109" s="27" t="s">
        <v>117</v>
      </c>
      <c r="B109" s="28" t="s">
        <v>91</v>
      </c>
      <c r="C109" s="13" t="s">
        <v>44</v>
      </c>
      <c r="D109" s="13"/>
    </row>
    <row r="110" spans="1:4" s="3" customFormat="1" ht="12.75" hidden="1" outlineLevel="1">
      <c r="A110" s="27"/>
      <c r="B110" s="28" t="s">
        <v>92</v>
      </c>
      <c r="C110" s="13" t="s">
        <v>44</v>
      </c>
      <c r="D110" s="13"/>
    </row>
    <row r="111" spans="1:4" s="3" customFormat="1" ht="12.75" hidden="1" outlineLevel="1">
      <c r="A111" s="27"/>
      <c r="B111" s="28" t="s">
        <v>93</v>
      </c>
      <c r="C111" s="13" t="s">
        <v>44</v>
      </c>
      <c r="D111" s="13"/>
    </row>
    <row r="112" spans="1:4" s="3" customFormat="1" ht="12.75" hidden="1" outlineLevel="1">
      <c r="A112" s="27" t="s">
        <v>118</v>
      </c>
      <c r="B112" s="28" t="s">
        <v>95</v>
      </c>
      <c r="C112" s="13" t="s">
        <v>44</v>
      </c>
      <c r="D112" s="13"/>
    </row>
    <row r="113" spans="1:4" s="3" customFormat="1" ht="12.75" hidden="1" outlineLevel="1">
      <c r="A113" s="27"/>
      <c r="B113" s="28" t="s">
        <v>92</v>
      </c>
      <c r="C113" s="13" t="s">
        <v>44</v>
      </c>
      <c r="D113" s="13"/>
    </row>
    <row r="114" spans="1:4" s="3" customFormat="1" ht="12.75" hidden="1" outlineLevel="1">
      <c r="A114" s="27"/>
      <c r="B114" s="28" t="s">
        <v>93</v>
      </c>
      <c r="C114" s="13" t="s">
        <v>44</v>
      </c>
      <c r="D114" s="13"/>
    </row>
    <row r="115" spans="1:4" s="3" customFormat="1" ht="26.25" hidden="1" outlineLevel="1">
      <c r="A115" s="27" t="s">
        <v>22</v>
      </c>
      <c r="B115" s="28" t="s">
        <v>119</v>
      </c>
      <c r="C115" s="13" t="s">
        <v>44</v>
      </c>
      <c r="D115" s="13"/>
    </row>
    <row r="116" spans="1:4" s="3" customFormat="1" ht="12.75" hidden="1" outlineLevel="1">
      <c r="A116" s="27"/>
      <c r="B116" s="28" t="s">
        <v>120</v>
      </c>
      <c r="C116" s="13" t="s">
        <v>44</v>
      </c>
      <c r="D116" s="13"/>
    </row>
    <row r="117" spans="1:4" s="3" customFormat="1" ht="12.75" hidden="1" outlineLevel="1">
      <c r="A117" s="27"/>
      <c r="B117" s="28" t="s">
        <v>92</v>
      </c>
      <c r="C117" s="13" t="s">
        <v>44</v>
      </c>
      <c r="D117" s="13"/>
    </row>
    <row r="118" spans="1:4" s="3" customFormat="1" ht="12.75" hidden="1" outlineLevel="1">
      <c r="A118" s="27"/>
      <c r="B118" s="28" t="s">
        <v>93</v>
      </c>
      <c r="C118" s="13" t="s">
        <v>44</v>
      </c>
      <c r="D118" s="13"/>
    </row>
    <row r="119" spans="1:4" s="3" customFormat="1" ht="12.75" hidden="1" outlineLevel="1">
      <c r="A119" s="27"/>
      <c r="B119" s="28" t="s">
        <v>121</v>
      </c>
      <c r="C119" s="13" t="s">
        <v>44</v>
      </c>
      <c r="D119" s="13"/>
    </row>
    <row r="120" spans="1:4" s="3" customFormat="1" ht="12.75" hidden="1" outlineLevel="1">
      <c r="A120" s="27"/>
      <c r="B120" s="28" t="s">
        <v>92</v>
      </c>
      <c r="C120" s="13" t="s">
        <v>44</v>
      </c>
      <c r="D120" s="13"/>
    </row>
    <row r="121" spans="1:4" s="3" customFormat="1" ht="12.75" hidden="1" outlineLevel="1">
      <c r="A121" s="27"/>
      <c r="B121" s="28" t="s">
        <v>93</v>
      </c>
      <c r="C121" s="13" t="s">
        <v>44</v>
      </c>
      <c r="D121" s="13"/>
    </row>
    <row r="122" spans="1:4" s="3" customFormat="1" ht="12.75" hidden="1" outlineLevel="1">
      <c r="A122" s="27"/>
      <c r="B122" s="28" t="s">
        <v>122</v>
      </c>
      <c r="C122" s="13" t="s">
        <v>44</v>
      </c>
      <c r="D122" s="13"/>
    </row>
    <row r="123" spans="1:4" s="3" customFormat="1" ht="12.75" hidden="1" outlineLevel="1">
      <c r="A123" s="27"/>
      <c r="B123" s="28" t="s">
        <v>92</v>
      </c>
      <c r="C123" s="13" t="s">
        <v>44</v>
      </c>
      <c r="D123" s="13"/>
    </row>
    <row r="124" spans="1:4" s="3" customFormat="1" ht="12.75" hidden="1" outlineLevel="1">
      <c r="A124" s="27"/>
      <c r="B124" s="28" t="s">
        <v>93</v>
      </c>
      <c r="C124" s="13" t="s">
        <v>44</v>
      </c>
      <c r="D124" s="13"/>
    </row>
    <row r="125" spans="1:4" s="3" customFormat="1" ht="26.25" hidden="1" outlineLevel="1">
      <c r="A125" s="27" t="s">
        <v>24</v>
      </c>
      <c r="B125" s="28" t="s">
        <v>123</v>
      </c>
      <c r="C125" s="13" t="s">
        <v>44</v>
      </c>
      <c r="D125" s="13"/>
    </row>
    <row r="126" spans="1:4" s="3" customFormat="1" ht="12.75" hidden="1" outlineLevel="1">
      <c r="A126" s="27"/>
      <c r="B126" s="28" t="s">
        <v>124</v>
      </c>
      <c r="C126" s="13" t="s">
        <v>44</v>
      </c>
      <c r="D126" s="13"/>
    </row>
    <row r="127" spans="1:4" s="3" customFormat="1" ht="12.75" hidden="1" outlineLevel="1">
      <c r="A127" s="27"/>
      <c r="B127" s="28" t="s">
        <v>125</v>
      </c>
      <c r="C127" s="13" t="s">
        <v>44</v>
      </c>
      <c r="D127" s="13"/>
    </row>
    <row r="128" spans="1:4" s="3" customFormat="1" ht="12.75" hidden="1" outlineLevel="1">
      <c r="A128" s="27" t="s">
        <v>28</v>
      </c>
      <c r="B128" s="28" t="s">
        <v>126</v>
      </c>
      <c r="C128" s="13"/>
      <c r="D128" s="13"/>
    </row>
    <row r="129" spans="1:4" s="3" customFormat="1" ht="12.75" hidden="1" outlineLevel="1">
      <c r="A129" s="27"/>
      <c r="B129" s="28" t="s">
        <v>56</v>
      </c>
      <c r="C129" s="13"/>
      <c r="D129" s="13"/>
    </row>
    <row r="130" spans="1:4" s="3" customFormat="1" ht="12.75" hidden="1" outlineLevel="1">
      <c r="A130" s="27" t="s">
        <v>30</v>
      </c>
      <c r="B130" s="28" t="s">
        <v>128</v>
      </c>
      <c r="C130" s="13" t="s">
        <v>127</v>
      </c>
      <c r="D130" s="13"/>
    </row>
    <row r="131" spans="1:4" s="3" customFormat="1" ht="26.25" hidden="1" outlineLevel="1">
      <c r="A131" s="27" t="s">
        <v>129</v>
      </c>
      <c r="B131" s="28" t="s">
        <v>130</v>
      </c>
      <c r="C131" s="13" t="s">
        <v>127</v>
      </c>
      <c r="D131" s="13"/>
    </row>
    <row r="132" spans="1:4" s="3" customFormat="1" ht="12.75" hidden="1" outlineLevel="1">
      <c r="A132" s="27"/>
      <c r="B132" s="28" t="s">
        <v>120</v>
      </c>
      <c r="C132" s="13" t="s">
        <v>127</v>
      </c>
      <c r="D132" s="13"/>
    </row>
    <row r="133" spans="1:4" s="3" customFormat="1" ht="12.75" hidden="1" outlineLevel="1">
      <c r="A133" s="27"/>
      <c r="B133" s="28" t="s">
        <v>121</v>
      </c>
      <c r="C133" s="13" t="s">
        <v>127</v>
      </c>
      <c r="D133" s="13"/>
    </row>
    <row r="134" spans="1:4" s="3" customFormat="1" ht="12.75" hidden="1" outlineLevel="1">
      <c r="A134" s="27"/>
      <c r="B134" s="28" t="s">
        <v>122</v>
      </c>
      <c r="C134" s="13" t="s">
        <v>127</v>
      </c>
      <c r="D134" s="13"/>
    </row>
    <row r="135" spans="1:4" s="3" customFormat="1" ht="26.25" hidden="1" outlineLevel="1">
      <c r="A135" s="27" t="s">
        <v>131</v>
      </c>
      <c r="B135" s="28" t="s">
        <v>132</v>
      </c>
      <c r="C135" s="13" t="s">
        <v>127</v>
      </c>
      <c r="D135" s="13"/>
    </row>
    <row r="136" spans="1:4" s="3" customFormat="1" ht="12.75" hidden="1" outlineLevel="1">
      <c r="A136" s="27" t="s">
        <v>33</v>
      </c>
      <c r="B136" s="28" t="s">
        <v>133</v>
      </c>
      <c r="C136" s="13"/>
      <c r="D136" s="13"/>
    </row>
    <row r="137" spans="1:4" s="3" customFormat="1" ht="12.75" hidden="1" outlineLevel="1">
      <c r="A137" s="27"/>
      <c r="B137" s="28" t="s">
        <v>56</v>
      </c>
      <c r="C137" s="13"/>
      <c r="D137" s="13"/>
    </row>
    <row r="138" spans="1:4" s="3" customFormat="1" ht="12.75" hidden="1" outlineLevel="1">
      <c r="A138" s="27" t="s">
        <v>35</v>
      </c>
      <c r="B138" s="28" t="s">
        <v>135</v>
      </c>
      <c r="C138" s="13" t="s">
        <v>134</v>
      </c>
      <c r="D138" s="13"/>
    </row>
    <row r="139" spans="1:4" s="3" customFormat="1" ht="26.25" hidden="1" outlineLevel="1">
      <c r="A139" s="27" t="s">
        <v>38</v>
      </c>
      <c r="B139" s="28" t="s">
        <v>136</v>
      </c>
      <c r="C139" s="13" t="s">
        <v>134</v>
      </c>
      <c r="D139" s="13"/>
    </row>
    <row r="140" spans="1:4" s="3" customFormat="1" ht="12.75" hidden="1" outlineLevel="1">
      <c r="A140" s="27"/>
      <c r="B140" s="28" t="s">
        <v>120</v>
      </c>
      <c r="C140" s="13" t="s">
        <v>134</v>
      </c>
      <c r="D140" s="13"/>
    </row>
    <row r="141" spans="1:4" s="3" customFormat="1" ht="12.75" hidden="1" outlineLevel="1">
      <c r="A141" s="27"/>
      <c r="B141" s="28" t="s">
        <v>121</v>
      </c>
      <c r="C141" s="13" t="s">
        <v>134</v>
      </c>
      <c r="D141" s="13"/>
    </row>
    <row r="142" spans="1:4" s="3" customFormat="1" ht="12.75" hidden="1" outlineLevel="1">
      <c r="A142" s="27"/>
      <c r="B142" s="28" t="s">
        <v>122</v>
      </c>
      <c r="C142" s="13" t="s">
        <v>134</v>
      </c>
      <c r="D142" s="13"/>
    </row>
    <row r="143" spans="1:4" s="3" customFormat="1" ht="12.75" hidden="1" outlineLevel="1">
      <c r="A143" s="27" t="s">
        <v>53</v>
      </c>
      <c r="B143" s="28" t="s">
        <v>137</v>
      </c>
      <c r="C143" s="13" t="s">
        <v>134</v>
      </c>
      <c r="D143" s="13"/>
    </row>
    <row r="144" spans="1:4" s="3" customFormat="1" ht="12.75" hidden="1" outlineLevel="1">
      <c r="A144" s="27" t="s">
        <v>73</v>
      </c>
      <c r="B144" s="28" t="s">
        <v>138</v>
      </c>
      <c r="C144" s="13" t="s">
        <v>21</v>
      </c>
      <c r="D144" s="13"/>
    </row>
    <row r="145" spans="1:4" s="3" customFormat="1" ht="26.25" hidden="1" outlineLevel="1">
      <c r="A145" s="27" t="s">
        <v>83</v>
      </c>
      <c r="B145" s="28" t="s">
        <v>74</v>
      </c>
      <c r="C145" s="13"/>
      <c r="D145" s="13"/>
    </row>
    <row r="146" spans="1:4" s="3" customFormat="1" ht="12.75" hidden="1" outlineLevel="1">
      <c r="A146" s="27" t="s">
        <v>139</v>
      </c>
      <c r="B146" s="28" t="s">
        <v>77</v>
      </c>
      <c r="C146" s="13" t="s">
        <v>76</v>
      </c>
      <c r="D146" s="13"/>
    </row>
    <row r="147" spans="1:4" s="3" customFormat="1" ht="26.25" hidden="1" outlineLevel="1">
      <c r="A147" s="27" t="s">
        <v>140</v>
      </c>
      <c r="B147" s="28" t="s">
        <v>80</v>
      </c>
      <c r="C147" s="13" t="s">
        <v>79</v>
      </c>
      <c r="D147" s="13"/>
    </row>
    <row r="148" spans="1:4" s="3" customFormat="1" ht="12.75" hidden="1" outlineLevel="1">
      <c r="A148" s="27" t="s">
        <v>141</v>
      </c>
      <c r="B148" s="28" t="s">
        <v>82</v>
      </c>
      <c r="C148" s="13"/>
      <c r="D148" s="13"/>
    </row>
    <row r="149" spans="1:4" s="3" customFormat="1" ht="12.75" hidden="1" outlineLevel="1">
      <c r="A149" s="27" t="s">
        <v>85</v>
      </c>
      <c r="B149" s="28" t="s">
        <v>142</v>
      </c>
      <c r="C149" s="13" t="s">
        <v>21</v>
      </c>
      <c r="D149" s="13"/>
    </row>
    <row r="150" spans="1:4" s="3" customFormat="1" ht="12.75" hidden="1" outlineLevel="1">
      <c r="A150" s="27" t="s">
        <v>143</v>
      </c>
      <c r="B150" s="28" t="s">
        <v>144</v>
      </c>
      <c r="C150" s="13" t="s">
        <v>21</v>
      </c>
      <c r="D150" s="13"/>
    </row>
    <row r="151" spans="1:4" s="3" customFormat="1" ht="12.75" hidden="1" outlineLevel="1">
      <c r="A151" s="27" t="s">
        <v>145</v>
      </c>
      <c r="B151" s="28" t="s">
        <v>146</v>
      </c>
      <c r="C151" s="13" t="s">
        <v>21</v>
      </c>
      <c r="D151" s="13"/>
    </row>
    <row r="152" spans="1:4" s="3" customFormat="1" ht="12.75" hidden="1" outlineLevel="1">
      <c r="A152" s="27" t="s">
        <v>147</v>
      </c>
      <c r="B152" s="28" t="s">
        <v>27</v>
      </c>
      <c r="C152" s="13" t="s">
        <v>21</v>
      </c>
      <c r="D152" s="13"/>
    </row>
    <row r="153" spans="1:4" s="3" customFormat="1" ht="12.75" hidden="1" outlineLevel="1">
      <c r="A153" s="27" t="s">
        <v>148</v>
      </c>
      <c r="B153" s="28" t="s">
        <v>150</v>
      </c>
      <c r="C153" s="13" t="s">
        <v>149</v>
      </c>
      <c r="D153" s="13"/>
    </row>
    <row r="154" spans="1:4" s="3" customFormat="1" ht="26.25" hidden="1" outlineLevel="1">
      <c r="A154" s="27" t="s">
        <v>151</v>
      </c>
      <c r="B154" s="28" t="s">
        <v>152</v>
      </c>
      <c r="C154" s="13"/>
      <c r="D154" s="13"/>
    </row>
    <row r="155" spans="1:4" s="3" customFormat="1" ht="13.5" collapsed="1">
      <c r="A155" s="42" t="s">
        <v>153</v>
      </c>
      <c r="B155" s="42"/>
      <c r="C155" s="42"/>
      <c r="D155" s="42"/>
    </row>
    <row r="156" spans="1:4" s="3" customFormat="1" ht="23.25" customHeight="1">
      <c r="A156" s="27" t="s">
        <v>17</v>
      </c>
      <c r="B156" s="28" t="s">
        <v>154</v>
      </c>
      <c r="C156" s="13" t="s">
        <v>36</v>
      </c>
      <c r="D156" s="18">
        <f>(8.5+5.1)</f>
        <v>13.6</v>
      </c>
    </row>
    <row r="157" spans="1:4" s="3" customFormat="1" ht="27.75" customHeight="1">
      <c r="A157" s="27" t="s">
        <v>28</v>
      </c>
      <c r="B157" s="28" t="s">
        <v>155</v>
      </c>
      <c r="C157" s="13" t="s">
        <v>36</v>
      </c>
      <c r="D157" s="23">
        <f>0.141/1000</f>
        <v>0.00014099999999999998</v>
      </c>
    </row>
    <row r="158" spans="1:4" s="3" customFormat="1" ht="12.75">
      <c r="A158" s="27" t="s">
        <v>33</v>
      </c>
      <c r="B158" s="28" t="s">
        <v>157</v>
      </c>
      <c r="C158" s="13" t="s">
        <v>156</v>
      </c>
      <c r="D158" s="25">
        <v>10.921539</v>
      </c>
    </row>
    <row r="159" spans="1:4" s="3" customFormat="1" ht="12.75">
      <c r="A159" s="27" t="s">
        <v>53</v>
      </c>
      <c r="B159" s="28" t="s">
        <v>158</v>
      </c>
      <c r="C159" s="13" t="s">
        <v>156</v>
      </c>
      <c r="D159" s="25">
        <v>10.921539000000001</v>
      </c>
    </row>
    <row r="160" spans="1:4" s="3" customFormat="1" ht="12.75">
      <c r="A160" s="27" t="s">
        <v>73</v>
      </c>
      <c r="B160" s="28" t="s">
        <v>160</v>
      </c>
      <c r="C160" s="13" t="s">
        <v>159</v>
      </c>
      <c r="D160" s="25">
        <v>68.991</v>
      </c>
    </row>
    <row r="161" spans="1:4" s="3" customFormat="1" ht="12.75">
      <c r="A161" s="27" t="s">
        <v>83</v>
      </c>
      <c r="B161" s="28" t="s">
        <v>161</v>
      </c>
      <c r="C161" s="13" t="s">
        <v>159</v>
      </c>
      <c r="D161" s="25">
        <v>68.78</v>
      </c>
    </row>
    <row r="162" spans="1:4" s="3" customFormat="1" ht="12.75">
      <c r="A162" s="27" t="s">
        <v>85</v>
      </c>
      <c r="B162" s="28" t="s">
        <v>163</v>
      </c>
      <c r="C162" s="13" t="s">
        <v>162</v>
      </c>
      <c r="D162" s="16">
        <f>D164+D165+D166</f>
        <v>219.47357059166666</v>
      </c>
    </row>
    <row r="163" spans="1:4" s="3" customFormat="1" ht="12.75">
      <c r="A163" s="27"/>
      <c r="B163" s="28" t="s">
        <v>56</v>
      </c>
      <c r="C163" s="13"/>
      <c r="D163" s="13"/>
    </row>
    <row r="164" spans="1:4" s="3" customFormat="1" ht="12.75">
      <c r="A164" s="27" t="s">
        <v>164</v>
      </c>
      <c r="B164" s="28" t="s">
        <v>167</v>
      </c>
      <c r="C164" s="13" t="s">
        <v>162</v>
      </c>
      <c r="D164" s="16">
        <v>0.528848675</v>
      </c>
    </row>
    <row r="165" spans="1:4" s="3" customFormat="1" ht="12.75">
      <c r="A165" s="27" t="s">
        <v>165</v>
      </c>
      <c r="B165" s="28" t="s">
        <v>168</v>
      </c>
      <c r="C165" s="13" t="s">
        <v>162</v>
      </c>
      <c r="D165" s="16">
        <v>107.02678465833333</v>
      </c>
    </row>
    <row r="166" spans="1:5" s="3" customFormat="1" ht="12.75">
      <c r="A166" s="27" t="s">
        <v>166</v>
      </c>
      <c r="B166" s="28" t="s">
        <v>169</v>
      </c>
      <c r="C166" s="13" t="s">
        <v>162</v>
      </c>
      <c r="D166" s="16">
        <v>111.91793725833334</v>
      </c>
      <c r="E166" s="9"/>
    </row>
    <row r="167" spans="1:5" s="3" customFormat="1" ht="12.75">
      <c r="A167" s="27" t="s">
        <v>143</v>
      </c>
      <c r="B167" s="28" t="s">
        <v>170</v>
      </c>
      <c r="C167" s="13"/>
      <c r="D167" s="13"/>
      <c r="E167" s="9"/>
    </row>
    <row r="168" spans="1:5" s="3" customFormat="1" ht="12.75">
      <c r="A168" s="27"/>
      <c r="B168" s="28" t="s">
        <v>56</v>
      </c>
      <c r="C168" s="13"/>
      <c r="D168" s="13"/>
      <c r="E168" s="9"/>
    </row>
    <row r="169" spans="1:4" s="3" customFormat="1" ht="12.75">
      <c r="A169" s="27" t="s">
        <v>171</v>
      </c>
      <c r="B169" s="28" t="s">
        <v>172</v>
      </c>
      <c r="C169" s="13" t="s">
        <v>162</v>
      </c>
      <c r="D169" s="16">
        <v>0</v>
      </c>
    </row>
    <row r="170" spans="1:4" s="3" customFormat="1" ht="12.75">
      <c r="A170" s="27"/>
      <c r="B170" s="28" t="s">
        <v>174</v>
      </c>
      <c r="C170" s="13" t="s">
        <v>173</v>
      </c>
      <c r="D170" s="16">
        <v>0</v>
      </c>
    </row>
    <row r="171" spans="1:4" s="3" customFormat="1" ht="12.75">
      <c r="A171" s="27" t="s">
        <v>175</v>
      </c>
      <c r="B171" s="28" t="s">
        <v>176</v>
      </c>
      <c r="C171" s="13" t="s">
        <v>162</v>
      </c>
      <c r="D171" s="24">
        <f>57.84091</f>
        <v>57.84091</v>
      </c>
    </row>
    <row r="172" spans="1:4" s="3" customFormat="1" ht="12.75">
      <c r="A172" s="27"/>
      <c r="B172" s="28" t="s">
        <v>178</v>
      </c>
      <c r="C172" s="13" t="s">
        <v>177</v>
      </c>
      <c r="D172" s="26">
        <v>184.94641953298253</v>
      </c>
    </row>
    <row r="173" spans="1:4" s="3" customFormat="1" ht="27.75" customHeight="1">
      <c r="A173" s="27"/>
      <c r="B173" s="28" t="s">
        <v>179</v>
      </c>
      <c r="C173" s="13"/>
      <c r="D173" s="16" t="s">
        <v>233</v>
      </c>
    </row>
    <row r="174" spans="1:4" s="3" customFormat="1" ht="12.75" outlineLevel="1">
      <c r="A174" s="27" t="s">
        <v>145</v>
      </c>
      <c r="B174" s="28" t="s">
        <v>180</v>
      </c>
      <c r="C174" s="13" t="s">
        <v>162</v>
      </c>
      <c r="D174" s="16">
        <v>73.1448449422591</v>
      </c>
    </row>
    <row r="175" spans="1:4" s="3" customFormat="1" ht="26.25" outlineLevel="1">
      <c r="A175" s="27" t="s">
        <v>147</v>
      </c>
      <c r="B175" s="28" t="s">
        <v>181</v>
      </c>
      <c r="C175" s="13"/>
      <c r="D175" s="16"/>
    </row>
    <row r="176" spans="1:4" s="3" customFormat="1" ht="12.75" outlineLevel="1">
      <c r="A176" s="27" t="s">
        <v>182</v>
      </c>
      <c r="B176" s="28" t="s">
        <v>183</v>
      </c>
      <c r="C176" s="13" t="s">
        <v>76</v>
      </c>
      <c r="D176" s="15">
        <f>D57</f>
        <v>157.9</v>
      </c>
    </row>
    <row r="177" spans="1:4" s="3" customFormat="1" ht="26.25" outlineLevel="1">
      <c r="A177" s="27" t="s">
        <v>184</v>
      </c>
      <c r="B177" s="28" t="s">
        <v>185</v>
      </c>
      <c r="C177" s="13" t="s">
        <v>79</v>
      </c>
      <c r="D177" s="16">
        <f>D58</f>
        <v>37.369</v>
      </c>
    </row>
    <row r="178" spans="1:6" s="3" customFormat="1" ht="77.25" customHeight="1" outlineLevel="1">
      <c r="A178" s="27" t="s">
        <v>186</v>
      </c>
      <c r="B178" s="28" t="s">
        <v>187</v>
      </c>
      <c r="C178" s="13"/>
      <c r="D178" s="29" t="s">
        <v>220</v>
      </c>
      <c r="E178" s="8"/>
      <c r="F178" s="8"/>
    </row>
    <row r="179" spans="1:4" s="3" customFormat="1" ht="12.75">
      <c r="A179" s="27" t="s">
        <v>148</v>
      </c>
      <c r="B179" s="28" t="s">
        <v>188</v>
      </c>
      <c r="C179" s="13" t="s">
        <v>162</v>
      </c>
      <c r="D179" s="16">
        <f>D182+D183</f>
        <v>284.176380196767</v>
      </c>
    </row>
    <row r="180" spans="1:4" s="3" customFormat="1" ht="12.75">
      <c r="A180" s="27"/>
      <c r="B180" s="28" t="s">
        <v>56</v>
      </c>
      <c r="C180" s="13"/>
      <c r="D180" s="16"/>
    </row>
    <row r="181" spans="1:4" s="3" customFormat="1" ht="12.75">
      <c r="A181" s="27" t="s">
        <v>189</v>
      </c>
      <c r="B181" s="28" t="s">
        <v>190</v>
      </c>
      <c r="C181" s="13" t="s">
        <v>162</v>
      </c>
      <c r="D181" s="16">
        <v>0</v>
      </c>
    </row>
    <row r="182" spans="1:4" s="3" customFormat="1" ht="12.75">
      <c r="A182" s="27" t="s">
        <v>191</v>
      </c>
      <c r="B182" s="28" t="s">
        <v>192</v>
      </c>
      <c r="C182" s="13" t="s">
        <v>162</v>
      </c>
      <c r="D182" s="16">
        <v>75.762127241807</v>
      </c>
    </row>
    <row r="183" spans="1:4" s="3" customFormat="1" ht="12.75">
      <c r="A183" s="27" t="s">
        <v>193</v>
      </c>
      <c r="B183" s="28" t="s">
        <v>194</v>
      </c>
      <c r="C183" s="13" t="s">
        <v>162</v>
      </c>
      <c r="D183" s="16">
        <v>208.41425295496</v>
      </c>
    </row>
    <row r="184" spans="1:4" s="3" customFormat="1" ht="12.75" outlineLevel="1">
      <c r="A184" s="27" t="s">
        <v>151</v>
      </c>
      <c r="B184" s="28" t="s">
        <v>195</v>
      </c>
      <c r="C184" s="13"/>
      <c r="D184" s="16">
        <v>0</v>
      </c>
    </row>
    <row r="185" spans="1:4" s="3" customFormat="1" ht="12.75" outlineLevel="1">
      <c r="A185" s="27"/>
      <c r="B185" s="28" t="s">
        <v>56</v>
      </c>
      <c r="C185" s="13"/>
      <c r="D185" s="16"/>
    </row>
    <row r="186" spans="1:4" s="3" customFormat="1" ht="12.75" outlineLevel="1">
      <c r="A186" s="27" t="s">
        <v>196</v>
      </c>
      <c r="B186" s="28" t="s">
        <v>197</v>
      </c>
      <c r="C186" s="13" t="s">
        <v>162</v>
      </c>
      <c r="D186" s="16">
        <v>0</v>
      </c>
    </row>
    <row r="187" spans="1:4" s="3" customFormat="1" ht="12.75" outlineLevel="1">
      <c r="A187" s="27" t="s">
        <v>198</v>
      </c>
      <c r="B187" s="28" t="s">
        <v>199</v>
      </c>
      <c r="C187" s="13" t="s">
        <v>162</v>
      </c>
      <c r="D187" s="16">
        <v>0</v>
      </c>
    </row>
    <row r="188" spans="1:4" s="3" customFormat="1" ht="12.75" outlineLevel="1">
      <c r="A188" s="27" t="s">
        <v>200</v>
      </c>
      <c r="B188" s="28" t="s">
        <v>201</v>
      </c>
      <c r="C188" s="13"/>
      <c r="D188" s="16">
        <f>D190+D191+D192</f>
        <v>19.306287719999897</v>
      </c>
    </row>
    <row r="189" spans="1:4" s="3" customFormat="1" ht="12.75" outlineLevel="1">
      <c r="A189" s="27"/>
      <c r="B189" s="28" t="s">
        <v>56</v>
      </c>
      <c r="C189" s="13"/>
      <c r="D189" s="16"/>
    </row>
    <row r="190" spans="1:4" s="3" customFormat="1" ht="12.75" outlineLevel="1">
      <c r="A190" s="27" t="s">
        <v>202</v>
      </c>
      <c r="B190" s="28" t="s">
        <v>190</v>
      </c>
      <c r="C190" s="13" t="s">
        <v>162</v>
      </c>
      <c r="D190" s="16">
        <v>0</v>
      </c>
    </row>
    <row r="191" spans="1:4" s="3" customFormat="1" ht="12.75" outlineLevel="1">
      <c r="A191" s="27" t="s">
        <v>203</v>
      </c>
      <c r="B191" s="28" t="s">
        <v>192</v>
      </c>
      <c r="C191" s="13" t="s">
        <v>162</v>
      </c>
      <c r="D191" s="16">
        <v>0.012899999999999998</v>
      </c>
    </row>
    <row r="192" spans="1:4" s="3" customFormat="1" ht="12.75" outlineLevel="1">
      <c r="A192" s="27" t="s">
        <v>204</v>
      </c>
      <c r="B192" s="28" t="s">
        <v>194</v>
      </c>
      <c r="C192" s="13" t="s">
        <v>162</v>
      </c>
      <c r="D192" s="16">
        <v>19.2933877199999</v>
      </c>
    </row>
    <row r="193" spans="1:4" s="3" customFormat="1" ht="12.75" outlineLevel="1">
      <c r="A193" s="27" t="s">
        <v>205</v>
      </c>
      <c r="B193" s="28" t="s">
        <v>206</v>
      </c>
      <c r="C193" s="13"/>
      <c r="D193" s="16"/>
    </row>
    <row r="194" spans="1:4" s="3" customFormat="1" ht="12.75" outlineLevel="1">
      <c r="A194" s="27"/>
      <c r="B194" s="28" t="s">
        <v>56</v>
      </c>
      <c r="C194" s="13"/>
      <c r="D194" s="16"/>
    </row>
    <row r="195" spans="1:4" s="3" customFormat="1" ht="12.75" outlineLevel="1">
      <c r="A195" s="27" t="s">
        <v>207</v>
      </c>
      <c r="B195" s="28" t="s">
        <v>190</v>
      </c>
      <c r="C195" s="13" t="s">
        <v>162</v>
      </c>
      <c r="D195" s="16">
        <v>0</v>
      </c>
    </row>
    <row r="196" spans="1:4" s="3" customFormat="1" ht="12.75" outlineLevel="1">
      <c r="A196" s="27" t="s">
        <v>208</v>
      </c>
      <c r="B196" s="28" t="s">
        <v>192</v>
      </c>
      <c r="C196" s="13" t="s">
        <v>162</v>
      </c>
      <c r="D196" s="16">
        <v>0</v>
      </c>
    </row>
    <row r="197" spans="1:4" s="3" customFormat="1" ht="12.75" outlineLevel="1">
      <c r="A197" s="27" t="s">
        <v>209</v>
      </c>
      <c r="B197" s="28" t="s">
        <v>194</v>
      </c>
      <c r="C197" s="13" t="s">
        <v>162</v>
      </c>
      <c r="D197" s="16">
        <v>0</v>
      </c>
    </row>
    <row r="198" spans="1:4" s="3" customFormat="1" ht="12.75">
      <c r="A198" s="27" t="s">
        <v>210</v>
      </c>
      <c r="B198" s="28" t="s">
        <v>27</v>
      </c>
      <c r="C198" s="13" t="s">
        <v>162</v>
      </c>
      <c r="D198" s="16">
        <f>D162-D179-D188</f>
        <v>-84.00909732510026</v>
      </c>
    </row>
    <row r="199" spans="1:4" s="3" customFormat="1" ht="12.75">
      <c r="A199" s="27" t="s">
        <v>211</v>
      </c>
      <c r="B199" s="28" t="s">
        <v>212</v>
      </c>
      <c r="C199" s="13" t="s">
        <v>149</v>
      </c>
      <c r="D199" s="13">
        <f>D198/D162*100</f>
        <v>-38.277546174978966</v>
      </c>
    </row>
    <row r="200" spans="1:4" s="3" customFormat="1" ht="118.5" customHeight="1">
      <c r="A200" s="27" t="s">
        <v>213</v>
      </c>
      <c r="B200" s="28" t="s">
        <v>152</v>
      </c>
      <c r="C200" s="13"/>
      <c r="D200" s="13" t="s">
        <v>232</v>
      </c>
    </row>
    <row r="201" ht="15">
      <c r="A201" s="7"/>
    </row>
  </sheetData>
  <sheetProtection/>
  <mergeCells count="24">
    <mergeCell ref="A1:D1"/>
    <mergeCell ref="B3:D3"/>
    <mergeCell ref="A4:D4"/>
    <mergeCell ref="A6:D6"/>
    <mergeCell ref="A7:D7"/>
    <mergeCell ref="A8:D8"/>
    <mergeCell ref="A10:D10"/>
    <mergeCell ref="C12:D12"/>
    <mergeCell ref="C13:D13"/>
    <mergeCell ref="C14:D14"/>
    <mergeCell ref="C15:D15"/>
    <mergeCell ref="B16:D16"/>
    <mergeCell ref="B17:D17"/>
    <mergeCell ref="C18:D18"/>
    <mergeCell ref="C19:D19"/>
    <mergeCell ref="C20:D20"/>
    <mergeCell ref="B21:D21"/>
    <mergeCell ref="A23:D23"/>
    <mergeCell ref="A25:B26"/>
    <mergeCell ref="C25:C26"/>
    <mergeCell ref="D25:D26"/>
    <mergeCell ref="A27:D27"/>
    <mergeCell ref="A62:D62"/>
    <mergeCell ref="A155:D155"/>
  </mergeCells>
  <printOptions/>
  <pageMargins left="0.7874015748031497" right="0.5118110236220472" top="0.5905511811023623" bottom="0.3937007874015748" header="0.1968503937007874" footer="0.1968503937007874"/>
  <pageSetup fitToHeight="3" fitToWidth="1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8" max="1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view="pageBreakPreview" zoomScaleSheetLayoutView="100" zoomScalePageLayoutView="0" workbookViewId="0" topLeftCell="A60">
      <selection activeCell="B157" sqref="B157"/>
    </sheetView>
  </sheetViews>
  <sheetFormatPr defaultColWidth="0.875" defaultRowHeight="12.75" outlineLevelRow="1"/>
  <cols>
    <col min="1" max="1" width="11.375" style="1" customWidth="1"/>
    <col min="2" max="2" width="70.875" style="1" customWidth="1"/>
    <col min="3" max="3" width="23.125" style="1" customWidth="1"/>
    <col min="4" max="4" width="52.125" style="1" customWidth="1"/>
    <col min="5" max="5" width="16.00390625" style="1" customWidth="1"/>
    <col min="6" max="8" width="2.625" style="1" customWidth="1"/>
    <col min="9" max="30" width="11.125" style="1" customWidth="1"/>
    <col min="31" max="16384" width="0.875" style="1" customWidth="1"/>
  </cols>
  <sheetData>
    <row r="1" spans="1:4" s="4" customFormat="1" ht="16.5">
      <c r="A1" s="56" t="s">
        <v>221</v>
      </c>
      <c r="B1" s="56"/>
      <c r="C1" s="56"/>
      <c r="D1" s="56"/>
    </row>
    <row r="2" spans="1:4" s="4" customFormat="1" ht="6" customHeight="1">
      <c r="A2" s="5"/>
      <c r="B2" s="5"/>
      <c r="C2" s="5"/>
      <c r="D2" s="5"/>
    </row>
    <row r="3" spans="2:4" s="4" customFormat="1" ht="16.5">
      <c r="B3" s="56" t="s">
        <v>227</v>
      </c>
      <c r="C3" s="56"/>
      <c r="D3" s="56"/>
    </row>
    <row r="4" spans="1:4" s="4" customFormat="1" ht="16.5">
      <c r="A4" s="56" t="s">
        <v>2</v>
      </c>
      <c r="B4" s="56"/>
      <c r="C4" s="56"/>
      <c r="D4" s="56"/>
    </row>
    <row r="5" ht="15" hidden="1"/>
    <row r="6" spans="1:4" ht="15" hidden="1">
      <c r="A6" s="57" t="s">
        <v>225</v>
      </c>
      <c r="B6" s="57"/>
      <c r="C6" s="57"/>
      <c r="D6" s="57"/>
    </row>
    <row r="7" spans="1:4" s="3" customFormat="1" ht="12.75" hidden="1">
      <c r="A7" s="58" t="s">
        <v>3</v>
      </c>
      <c r="B7" s="58"/>
      <c r="C7" s="58"/>
      <c r="D7" s="58"/>
    </row>
    <row r="8" spans="1:4" ht="15" hidden="1">
      <c r="A8" s="57" t="s">
        <v>224</v>
      </c>
      <c r="B8" s="57"/>
      <c r="C8" s="57"/>
      <c r="D8" s="57"/>
    </row>
    <row r="9" ht="15" hidden="1"/>
    <row r="10" spans="1:4" ht="15" hidden="1">
      <c r="A10" s="54" t="s">
        <v>4</v>
      </c>
      <c r="B10" s="54"/>
      <c r="C10" s="54"/>
      <c r="D10" s="54"/>
    </row>
    <row r="11" ht="15" hidden="1"/>
    <row r="12" spans="1:4" ht="15" hidden="1">
      <c r="A12" s="1" t="s">
        <v>5</v>
      </c>
      <c r="C12" s="55"/>
      <c r="D12" s="55"/>
    </row>
    <row r="13" spans="1:4" ht="15" hidden="1">
      <c r="A13" s="1" t="s">
        <v>6</v>
      </c>
      <c r="C13" s="52"/>
      <c r="D13" s="52"/>
    </row>
    <row r="14" spans="1:4" ht="15" hidden="1">
      <c r="A14" s="1" t="s">
        <v>7</v>
      </c>
      <c r="C14" s="51"/>
      <c r="D14" s="51"/>
    </row>
    <row r="15" spans="1:4" ht="15" hidden="1">
      <c r="A15" s="1" t="s">
        <v>8</v>
      </c>
      <c r="C15" s="53"/>
      <c r="D15" s="53"/>
    </row>
    <row r="16" spans="1:4" ht="15" hidden="1">
      <c r="A16" s="1" t="s">
        <v>9</v>
      </c>
      <c r="B16" s="51" t="s">
        <v>217</v>
      </c>
      <c r="C16" s="51"/>
      <c r="D16" s="51"/>
    </row>
    <row r="17" spans="1:4" ht="15" hidden="1">
      <c r="A17" s="1" t="s">
        <v>10</v>
      </c>
      <c r="B17" s="51" t="s">
        <v>218</v>
      </c>
      <c r="C17" s="51"/>
      <c r="D17" s="51"/>
    </row>
    <row r="18" spans="1:4" ht="15" hidden="1">
      <c r="A18" s="1" t="s">
        <v>11</v>
      </c>
      <c r="C18" s="52"/>
      <c r="D18" s="52"/>
    </row>
    <row r="19" spans="1:4" ht="15" hidden="1">
      <c r="A19" s="1" t="s">
        <v>12</v>
      </c>
      <c r="C19" s="53"/>
      <c r="D19" s="53"/>
    </row>
    <row r="20" spans="1:4" ht="15" hidden="1">
      <c r="A20" s="1" t="s">
        <v>13</v>
      </c>
      <c r="C20" s="51"/>
      <c r="D20" s="51"/>
    </row>
    <row r="21" spans="1:4" ht="15" hidden="1">
      <c r="A21" s="1" t="s">
        <v>14</v>
      </c>
      <c r="B21" s="51" t="s">
        <v>219</v>
      </c>
      <c r="C21" s="51"/>
      <c r="D21" s="51"/>
    </row>
    <row r="22" ht="15" hidden="1"/>
    <row r="23" spans="1:4" ht="15">
      <c r="A23" s="54" t="s">
        <v>222</v>
      </c>
      <c r="B23" s="54"/>
      <c r="C23" s="54"/>
      <c r="D23" s="54"/>
    </row>
    <row r="25" spans="1:4" s="3" customFormat="1" ht="30" customHeight="1">
      <c r="A25" s="39" t="s">
        <v>0</v>
      </c>
      <c r="B25" s="39"/>
      <c r="C25" s="39" t="s">
        <v>1</v>
      </c>
      <c r="D25" s="39" t="s">
        <v>223</v>
      </c>
    </row>
    <row r="26" spans="1:4" s="3" customFormat="1" ht="12.75">
      <c r="A26" s="39"/>
      <c r="B26" s="39"/>
      <c r="C26" s="39"/>
      <c r="D26" s="39"/>
    </row>
    <row r="27" spans="1:4" s="2" customFormat="1" ht="45.75" customHeight="1">
      <c r="A27" s="41" t="s">
        <v>15</v>
      </c>
      <c r="B27" s="41"/>
      <c r="C27" s="41"/>
      <c r="D27" s="41"/>
    </row>
    <row r="28" spans="1:4" s="3" customFormat="1" ht="12.75">
      <c r="A28" s="6" t="s">
        <v>17</v>
      </c>
      <c r="B28" s="11" t="s">
        <v>16</v>
      </c>
      <c r="C28" s="12"/>
      <c r="D28" s="13"/>
    </row>
    <row r="29" spans="1:4" ht="21.75" customHeight="1">
      <c r="A29" s="6" t="s">
        <v>19</v>
      </c>
      <c r="B29" s="11" t="s">
        <v>20</v>
      </c>
      <c r="C29" s="12" t="s">
        <v>21</v>
      </c>
      <c r="D29" s="13">
        <f>D162*1000</f>
        <v>198750.63279129108</v>
      </c>
    </row>
    <row r="30" spans="1:4" s="3" customFormat="1" ht="23.25" customHeight="1">
      <c r="A30" s="6" t="s">
        <v>22</v>
      </c>
      <c r="B30" s="11" t="s">
        <v>23</v>
      </c>
      <c r="C30" s="12" t="s">
        <v>21</v>
      </c>
      <c r="D30" s="13">
        <f>D29-D179*1000</f>
        <v>-21263.284402423014</v>
      </c>
    </row>
    <row r="31" spans="1:4" s="3" customFormat="1" ht="12.75">
      <c r="A31" s="6" t="s">
        <v>24</v>
      </c>
      <c r="B31" s="11" t="s">
        <v>25</v>
      </c>
      <c r="C31" s="12" t="s">
        <v>21</v>
      </c>
      <c r="D31" s="13">
        <v>51793.85717133258</v>
      </c>
    </row>
    <row r="32" spans="1:4" s="3" customFormat="1" ht="15.75" customHeight="1">
      <c r="A32" s="6" t="s">
        <v>26</v>
      </c>
      <c r="B32" s="11" t="s">
        <v>27</v>
      </c>
      <c r="C32" s="12" t="s">
        <v>21</v>
      </c>
      <c r="D32" s="13">
        <f>D30</f>
        <v>-21263.284402423014</v>
      </c>
    </row>
    <row r="33" spans="1:4" s="3" customFormat="1" ht="24.75" customHeight="1">
      <c r="A33" s="6" t="s">
        <v>28</v>
      </c>
      <c r="B33" s="11" t="s">
        <v>29</v>
      </c>
      <c r="C33" s="12"/>
      <c r="D33" s="13"/>
    </row>
    <row r="34" spans="1:4" s="3" customFormat="1" ht="26.25">
      <c r="A34" s="6" t="s">
        <v>30</v>
      </c>
      <c r="B34" s="11" t="s">
        <v>32</v>
      </c>
      <c r="C34" s="12" t="s">
        <v>31</v>
      </c>
      <c r="D34" s="13">
        <f>D32/D29*100</f>
        <v>-10.69847381303771</v>
      </c>
    </row>
    <row r="35" spans="1:4" s="3" customFormat="1" ht="12.75" hidden="1" outlineLevel="1">
      <c r="A35" s="6" t="s">
        <v>33</v>
      </c>
      <c r="B35" s="11" t="s">
        <v>34</v>
      </c>
      <c r="C35" s="12"/>
      <c r="D35" s="12"/>
    </row>
    <row r="36" spans="1:4" s="3" customFormat="1" ht="26.25" hidden="1" outlineLevel="1">
      <c r="A36" s="6" t="s">
        <v>35</v>
      </c>
      <c r="B36" s="11" t="s">
        <v>37</v>
      </c>
      <c r="C36" s="12" t="s">
        <v>36</v>
      </c>
      <c r="D36" s="13"/>
    </row>
    <row r="37" spans="1:4" s="3" customFormat="1" ht="12.75" hidden="1" outlineLevel="1">
      <c r="A37" s="6" t="s">
        <v>38</v>
      </c>
      <c r="B37" s="11" t="s">
        <v>40</v>
      </c>
      <c r="C37" s="12" t="s">
        <v>39</v>
      </c>
      <c r="D37" s="13"/>
    </row>
    <row r="38" spans="1:4" s="3" customFormat="1" ht="12.75" hidden="1" outlineLevel="1">
      <c r="A38" s="6" t="s">
        <v>41</v>
      </c>
      <c r="B38" s="11" t="s">
        <v>42</v>
      </c>
      <c r="C38" s="12" t="s">
        <v>36</v>
      </c>
      <c r="D38" s="13"/>
    </row>
    <row r="39" spans="1:4" s="3" customFormat="1" ht="12.75" hidden="1" outlineLevel="1">
      <c r="A39" s="6" t="s">
        <v>43</v>
      </c>
      <c r="B39" s="11" t="s">
        <v>45</v>
      </c>
      <c r="C39" s="12" t="s">
        <v>44</v>
      </c>
      <c r="D39" s="14"/>
    </row>
    <row r="40" spans="1:4" s="3" customFormat="1" ht="28.5" hidden="1" outlineLevel="1">
      <c r="A40" s="6" t="s">
        <v>46</v>
      </c>
      <c r="B40" s="11" t="s">
        <v>47</v>
      </c>
      <c r="C40" s="12" t="s">
        <v>44</v>
      </c>
      <c r="D40" s="14"/>
    </row>
    <row r="41" spans="1:4" s="3" customFormat="1" ht="12.75" hidden="1" outlineLevel="1">
      <c r="A41" s="6" t="s">
        <v>48</v>
      </c>
      <c r="B41" s="11" t="s">
        <v>49</v>
      </c>
      <c r="C41" s="12" t="s">
        <v>31</v>
      </c>
      <c r="D41" s="12"/>
    </row>
    <row r="42" spans="1:4" s="3" customFormat="1" ht="39" hidden="1" outlineLevel="1">
      <c r="A42" s="6" t="s">
        <v>50</v>
      </c>
      <c r="B42" s="11" t="s">
        <v>215</v>
      </c>
      <c r="C42" s="12"/>
      <c r="D42" s="13"/>
    </row>
    <row r="43" spans="1:4" s="3" customFormat="1" ht="26.25" hidden="1" outlineLevel="1">
      <c r="A43" s="6" t="s">
        <v>51</v>
      </c>
      <c r="B43" s="11" t="s">
        <v>52</v>
      </c>
      <c r="C43" s="12" t="s">
        <v>39</v>
      </c>
      <c r="D43" s="13"/>
    </row>
    <row r="44" spans="1:4" s="3" customFormat="1" ht="26.25" hidden="1" outlineLevel="1">
      <c r="A44" s="6" t="s">
        <v>53</v>
      </c>
      <c r="B44" s="11" t="s">
        <v>54</v>
      </c>
      <c r="C44" s="12"/>
      <c r="D44" s="12"/>
    </row>
    <row r="45" spans="1:4" s="3" customFormat="1" ht="54.75" hidden="1" outlineLevel="1">
      <c r="A45" s="6" t="s">
        <v>55</v>
      </c>
      <c r="B45" s="11" t="s">
        <v>214</v>
      </c>
      <c r="C45" s="12" t="s">
        <v>21</v>
      </c>
      <c r="D45" s="12"/>
    </row>
    <row r="46" spans="1:4" s="3" customFormat="1" ht="12.75" hidden="1" outlineLevel="1">
      <c r="A46" s="6"/>
      <c r="B46" s="11" t="s">
        <v>56</v>
      </c>
      <c r="C46" s="12"/>
      <c r="D46" s="12"/>
    </row>
    <row r="47" spans="1:4" s="3" customFormat="1" ht="12.75" hidden="1" outlineLevel="1">
      <c r="A47" s="6"/>
      <c r="B47" s="11" t="s">
        <v>57</v>
      </c>
      <c r="C47" s="12"/>
      <c r="D47" s="12"/>
    </row>
    <row r="48" spans="1:4" s="3" customFormat="1" ht="12.75" hidden="1" outlineLevel="1">
      <c r="A48" s="6"/>
      <c r="B48" s="11" t="s">
        <v>58</v>
      </c>
      <c r="C48" s="12"/>
      <c r="D48" s="12"/>
    </row>
    <row r="49" spans="1:4" s="3" customFormat="1" ht="12.75" hidden="1" outlineLevel="1">
      <c r="A49" s="6"/>
      <c r="B49" s="11" t="s">
        <v>59</v>
      </c>
      <c r="C49" s="12"/>
      <c r="D49" s="12"/>
    </row>
    <row r="50" spans="1:4" s="3" customFormat="1" ht="54.75" hidden="1" outlineLevel="1">
      <c r="A50" s="6" t="s">
        <v>60</v>
      </c>
      <c r="B50" s="11" t="s">
        <v>216</v>
      </c>
      <c r="C50" s="12" t="s">
        <v>21</v>
      </c>
      <c r="D50" s="12"/>
    </row>
    <row r="51" spans="1:4" s="3" customFormat="1" ht="12.75" hidden="1" outlineLevel="1">
      <c r="A51" s="6" t="s">
        <v>61</v>
      </c>
      <c r="B51" s="11" t="s">
        <v>62</v>
      </c>
      <c r="C51" s="12" t="s">
        <v>21</v>
      </c>
      <c r="D51" s="12"/>
    </row>
    <row r="52" spans="1:4" s="3" customFormat="1" ht="12.75" collapsed="1">
      <c r="A52" s="6" t="s">
        <v>63</v>
      </c>
      <c r="B52" s="11" t="s">
        <v>64</v>
      </c>
      <c r="C52" s="12" t="s">
        <v>21</v>
      </c>
      <c r="D52" s="13">
        <v>41976.11712</v>
      </c>
    </row>
    <row r="53" spans="1:4" s="3" customFormat="1" ht="82.5" customHeight="1">
      <c r="A53" s="6" t="s">
        <v>65</v>
      </c>
      <c r="B53" s="11" t="s">
        <v>66</v>
      </c>
      <c r="C53" s="12"/>
      <c r="D53" s="13" t="s">
        <v>229</v>
      </c>
    </row>
    <row r="54" spans="1:4" s="3" customFormat="1" ht="12.75" hidden="1" outlineLevel="1">
      <c r="A54" s="6" t="s">
        <v>67</v>
      </c>
      <c r="B54" s="11" t="s">
        <v>69</v>
      </c>
      <c r="C54" s="12" t="s">
        <v>68</v>
      </c>
      <c r="D54" s="13"/>
    </row>
    <row r="55" spans="1:4" s="3" customFormat="1" ht="26.25" hidden="1" outlineLevel="1">
      <c r="A55" s="6" t="s">
        <v>70</v>
      </c>
      <c r="B55" s="11" t="s">
        <v>72</v>
      </c>
      <c r="C55" s="12" t="s">
        <v>71</v>
      </c>
      <c r="D55" s="12"/>
    </row>
    <row r="56" spans="1:4" s="3" customFormat="1" ht="26.25" hidden="1" outlineLevel="1">
      <c r="A56" s="6" t="s">
        <v>73</v>
      </c>
      <c r="B56" s="11" t="s">
        <v>74</v>
      </c>
      <c r="C56" s="12"/>
      <c r="D56" s="13"/>
    </row>
    <row r="57" spans="1:4" s="3" customFormat="1" ht="29.25" customHeight="1" collapsed="1">
      <c r="A57" s="6" t="s">
        <v>75</v>
      </c>
      <c r="B57" s="11" t="s">
        <v>77</v>
      </c>
      <c r="C57" s="12" t="s">
        <v>76</v>
      </c>
      <c r="D57" s="15">
        <f>161.8</f>
        <v>161.8</v>
      </c>
    </row>
    <row r="58" spans="1:4" s="3" customFormat="1" ht="26.25">
      <c r="A58" s="6" t="s">
        <v>78</v>
      </c>
      <c r="B58" s="11" t="s">
        <v>80</v>
      </c>
      <c r="C58" s="12" t="s">
        <v>79</v>
      </c>
      <c r="D58" s="16">
        <v>34.62806963329213</v>
      </c>
    </row>
    <row r="59" spans="1:6" s="3" customFormat="1" ht="91.5" customHeight="1">
      <c r="A59" s="6" t="s">
        <v>81</v>
      </c>
      <c r="B59" s="11" t="s">
        <v>82</v>
      </c>
      <c r="C59" s="12"/>
      <c r="D59" s="13" t="s">
        <v>220</v>
      </c>
      <c r="E59" s="22"/>
      <c r="F59" s="22"/>
    </row>
    <row r="60" spans="1:4" s="3" customFormat="1" ht="12.75">
      <c r="A60" s="6" t="s">
        <v>83</v>
      </c>
      <c r="B60" s="11" t="s">
        <v>84</v>
      </c>
      <c r="C60" s="12" t="s">
        <v>21</v>
      </c>
      <c r="D60" s="17">
        <v>408240</v>
      </c>
    </row>
    <row r="61" spans="1:4" s="3" customFormat="1" ht="26.25" outlineLevel="1">
      <c r="A61" s="6" t="s">
        <v>85</v>
      </c>
      <c r="B61" s="11" t="s">
        <v>86</v>
      </c>
      <c r="C61" s="12" t="s">
        <v>21</v>
      </c>
      <c r="D61" s="13">
        <v>-1482154</v>
      </c>
    </row>
    <row r="62" spans="1:4" s="3" customFormat="1" ht="13.5">
      <c r="A62" s="59" t="s">
        <v>87</v>
      </c>
      <c r="B62" s="59"/>
      <c r="C62" s="59"/>
      <c r="D62" s="59"/>
    </row>
    <row r="63" spans="1:4" s="3" customFormat="1" ht="12.75" hidden="1" outlineLevel="1">
      <c r="A63" s="6" t="s">
        <v>17</v>
      </c>
      <c r="B63" s="11" t="s">
        <v>88</v>
      </c>
      <c r="C63" s="12"/>
      <c r="D63" s="12"/>
    </row>
    <row r="64" spans="1:4" s="3" customFormat="1" ht="12.75" hidden="1" outlineLevel="1">
      <c r="A64" s="6"/>
      <c r="B64" s="11" t="s">
        <v>56</v>
      </c>
      <c r="C64" s="12"/>
      <c r="D64" s="12"/>
    </row>
    <row r="65" spans="1:4" s="3" customFormat="1" ht="12.75" hidden="1" outlineLevel="1">
      <c r="A65" s="6" t="s">
        <v>19</v>
      </c>
      <c r="B65" s="11" t="s">
        <v>89</v>
      </c>
      <c r="C65" s="12" t="s">
        <v>44</v>
      </c>
      <c r="D65" s="12"/>
    </row>
    <row r="66" spans="1:4" s="3" customFormat="1" ht="12.75" hidden="1" outlineLevel="1">
      <c r="A66" s="6" t="s">
        <v>90</v>
      </c>
      <c r="B66" s="11" t="s">
        <v>91</v>
      </c>
      <c r="C66" s="12" t="s">
        <v>44</v>
      </c>
      <c r="D66" s="12"/>
    </row>
    <row r="67" spans="1:4" s="3" customFormat="1" ht="12.75" hidden="1" outlineLevel="1">
      <c r="A67" s="6"/>
      <c r="B67" s="11" t="s">
        <v>92</v>
      </c>
      <c r="C67" s="12" t="s">
        <v>44</v>
      </c>
      <c r="D67" s="12"/>
    </row>
    <row r="68" spans="1:4" s="3" customFormat="1" ht="12.75" hidden="1" outlineLevel="1">
      <c r="A68" s="6"/>
      <c r="B68" s="11" t="s">
        <v>93</v>
      </c>
      <c r="C68" s="12" t="s">
        <v>44</v>
      </c>
      <c r="D68" s="12"/>
    </row>
    <row r="69" spans="1:4" s="3" customFormat="1" ht="12.75" hidden="1" outlineLevel="1">
      <c r="A69" s="6" t="s">
        <v>94</v>
      </c>
      <c r="B69" s="11" t="s">
        <v>95</v>
      </c>
      <c r="C69" s="12" t="s">
        <v>44</v>
      </c>
      <c r="D69" s="12"/>
    </row>
    <row r="70" spans="1:4" s="3" customFormat="1" ht="12.75" hidden="1" outlineLevel="1">
      <c r="A70" s="6"/>
      <c r="B70" s="11" t="s">
        <v>92</v>
      </c>
      <c r="C70" s="12" t="s">
        <v>44</v>
      </c>
      <c r="D70" s="12"/>
    </row>
    <row r="71" spans="1:4" s="3" customFormat="1" ht="12.75" hidden="1" outlineLevel="1">
      <c r="A71" s="6"/>
      <c r="B71" s="11" t="s">
        <v>93</v>
      </c>
      <c r="C71" s="12" t="s">
        <v>44</v>
      </c>
      <c r="D71" s="12"/>
    </row>
    <row r="72" spans="1:4" s="3" customFormat="1" ht="12.75" hidden="1" outlineLevel="1">
      <c r="A72" s="6"/>
      <c r="B72" s="11" t="s">
        <v>56</v>
      </c>
      <c r="C72" s="12" t="s">
        <v>44</v>
      </c>
      <c r="D72" s="12"/>
    </row>
    <row r="73" spans="1:4" s="3" customFormat="1" ht="39" hidden="1" outlineLevel="1">
      <c r="A73" s="6" t="s">
        <v>96</v>
      </c>
      <c r="B73" s="11" t="s">
        <v>97</v>
      </c>
      <c r="C73" s="12" t="s">
        <v>44</v>
      </c>
      <c r="D73" s="12"/>
    </row>
    <row r="74" spans="1:4" s="3" customFormat="1" ht="12.75" hidden="1" outlineLevel="1">
      <c r="A74" s="6" t="s">
        <v>18</v>
      </c>
      <c r="B74" s="11" t="s">
        <v>91</v>
      </c>
      <c r="C74" s="12" t="s">
        <v>44</v>
      </c>
      <c r="D74" s="12"/>
    </row>
    <row r="75" spans="1:4" s="3" customFormat="1" ht="12.75" hidden="1" outlineLevel="1">
      <c r="A75" s="6"/>
      <c r="B75" s="11" t="s">
        <v>92</v>
      </c>
      <c r="C75" s="12" t="s">
        <v>44</v>
      </c>
      <c r="D75" s="12"/>
    </row>
    <row r="76" spans="1:4" s="3" customFormat="1" ht="12.75" hidden="1" outlineLevel="1">
      <c r="A76" s="6"/>
      <c r="B76" s="11" t="s">
        <v>93</v>
      </c>
      <c r="C76" s="12" t="s">
        <v>44</v>
      </c>
      <c r="D76" s="12"/>
    </row>
    <row r="77" spans="1:4" s="3" customFormat="1" ht="12.75" hidden="1" outlineLevel="1">
      <c r="A77" s="6" t="s">
        <v>98</v>
      </c>
      <c r="B77" s="11" t="s">
        <v>95</v>
      </c>
      <c r="C77" s="12" t="s">
        <v>44</v>
      </c>
      <c r="D77" s="12"/>
    </row>
    <row r="78" spans="1:4" s="3" customFormat="1" ht="12.75" hidden="1" outlineLevel="1">
      <c r="A78" s="6"/>
      <c r="B78" s="11" t="s">
        <v>92</v>
      </c>
      <c r="C78" s="12" t="s">
        <v>44</v>
      </c>
      <c r="D78" s="12"/>
    </row>
    <row r="79" spans="1:4" s="3" customFormat="1" ht="12.75" hidden="1" outlineLevel="1">
      <c r="A79" s="6"/>
      <c r="B79" s="11" t="s">
        <v>93</v>
      </c>
      <c r="C79" s="12" t="s">
        <v>44</v>
      </c>
      <c r="D79" s="12"/>
    </row>
    <row r="80" spans="1:4" s="3" customFormat="1" ht="26.25" hidden="1" outlineLevel="1">
      <c r="A80" s="6" t="s">
        <v>99</v>
      </c>
      <c r="B80" s="11" t="s">
        <v>100</v>
      </c>
      <c r="C80" s="12" t="s">
        <v>44</v>
      </c>
      <c r="D80" s="12"/>
    </row>
    <row r="81" spans="1:4" s="3" customFormat="1" ht="12.75" hidden="1" outlineLevel="1">
      <c r="A81" s="6" t="s">
        <v>101</v>
      </c>
      <c r="B81" s="11" t="s">
        <v>91</v>
      </c>
      <c r="C81" s="12" t="s">
        <v>44</v>
      </c>
      <c r="D81" s="12"/>
    </row>
    <row r="82" spans="1:4" s="3" customFormat="1" ht="12.75" hidden="1" outlineLevel="1">
      <c r="A82" s="6"/>
      <c r="B82" s="11" t="s">
        <v>92</v>
      </c>
      <c r="C82" s="12" t="s">
        <v>44</v>
      </c>
      <c r="D82" s="12"/>
    </row>
    <row r="83" spans="1:4" s="3" customFormat="1" ht="12.75" hidden="1" outlineLevel="1">
      <c r="A83" s="6"/>
      <c r="B83" s="11" t="s">
        <v>93</v>
      </c>
      <c r="C83" s="12" t="s">
        <v>44</v>
      </c>
      <c r="D83" s="12"/>
    </row>
    <row r="84" spans="1:4" s="3" customFormat="1" ht="12.75" hidden="1" outlineLevel="1">
      <c r="A84" s="6" t="s">
        <v>102</v>
      </c>
      <c r="B84" s="11" t="s">
        <v>95</v>
      </c>
      <c r="C84" s="12" t="s">
        <v>44</v>
      </c>
      <c r="D84" s="12"/>
    </row>
    <row r="85" spans="1:4" s="3" customFormat="1" ht="12.75" hidden="1" outlineLevel="1">
      <c r="A85" s="6"/>
      <c r="B85" s="11" t="s">
        <v>92</v>
      </c>
      <c r="C85" s="12" t="s">
        <v>44</v>
      </c>
      <c r="D85" s="12"/>
    </row>
    <row r="86" spans="1:4" s="3" customFormat="1" ht="12.75" hidden="1" outlineLevel="1">
      <c r="A86" s="6"/>
      <c r="B86" s="11" t="s">
        <v>93</v>
      </c>
      <c r="C86" s="12" t="s">
        <v>44</v>
      </c>
      <c r="D86" s="12"/>
    </row>
    <row r="87" spans="1:4" s="3" customFormat="1" ht="26.25" hidden="1" outlineLevel="1">
      <c r="A87" s="6" t="s">
        <v>103</v>
      </c>
      <c r="B87" s="11" t="s">
        <v>104</v>
      </c>
      <c r="C87" s="12" t="s">
        <v>44</v>
      </c>
      <c r="D87" s="12"/>
    </row>
    <row r="88" spans="1:4" s="3" customFormat="1" ht="12.75" hidden="1" outlineLevel="1">
      <c r="A88" s="6" t="s">
        <v>105</v>
      </c>
      <c r="B88" s="11" t="s">
        <v>91</v>
      </c>
      <c r="C88" s="12" t="s">
        <v>44</v>
      </c>
      <c r="D88" s="12"/>
    </row>
    <row r="89" spans="1:4" s="3" customFormat="1" ht="12.75" hidden="1" outlineLevel="1">
      <c r="A89" s="6"/>
      <c r="B89" s="11" t="s">
        <v>92</v>
      </c>
      <c r="C89" s="12" t="s">
        <v>44</v>
      </c>
      <c r="D89" s="12"/>
    </row>
    <row r="90" spans="1:4" s="3" customFormat="1" ht="12.75" hidden="1" outlineLevel="1">
      <c r="A90" s="6"/>
      <c r="B90" s="11" t="s">
        <v>93</v>
      </c>
      <c r="C90" s="12" t="s">
        <v>44</v>
      </c>
      <c r="D90" s="12"/>
    </row>
    <row r="91" spans="1:4" s="3" customFormat="1" ht="12.75" hidden="1" outlineLevel="1">
      <c r="A91" s="6" t="s">
        <v>106</v>
      </c>
      <c r="B91" s="11" t="s">
        <v>95</v>
      </c>
      <c r="C91" s="12" t="s">
        <v>44</v>
      </c>
      <c r="D91" s="12"/>
    </row>
    <row r="92" spans="1:4" s="3" customFormat="1" ht="12.75" hidden="1" outlineLevel="1">
      <c r="A92" s="6"/>
      <c r="B92" s="11" t="s">
        <v>92</v>
      </c>
      <c r="C92" s="12" t="s">
        <v>44</v>
      </c>
      <c r="D92" s="12"/>
    </row>
    <row r="93" spans="1:4" s="3" customFormat="1" ht="12.75" hidden="1" outlineLevel="1">
      <c r="A93" s="6"/>
      <c r="B93" s="11" t="s">
        <v>93</v>
      </c>
      <c r="C93" s="12" t="s">
        <v>44</v>
      </c>
      <c r="D93" s="12"/>
    </row>
    <row r="94" spans="1:4" s="3" customFormat="1" ht="39" hidden="1" outlineLevel="1">
      <c r="A94" s="6" t="s">
        <v>107</v>
      </c>
      <c r="B94" s="11" t="s">
        <v>108</v>
      </c>
      <c r="C94" s="12" t="s">
        <v>44</v>
      </c>
      <c r="D94" s="12"/>
    </row>
    <row r="95" spans="1:4" s="3" customFormat="1" ht="12.75" hidden="1" outlineLevel="1">
      <c r="A95" s="6" t="s">
        <v>109</v>
      </c>
      <c r="B95" s="11" t="s">
        <v>91</v>
      </c>
      <c r="C95" s="12" t="s">
        <v>44</v>
      </c>
      <c r="D95" s="12"/>
    </row>
    <row r="96" spans="1:4" s="3" customFormat="1" ht="12.75" hidden="1" outlineLevel="1">
      <c r="A96" s="6"/>
      <c r="B96" s="11" t="s">
        <v>92</v>
      </c>
      <c r="C96" s="12" t="s">
        <v>44</v>
      </c>
      <c r="D96" s="12"/>
    </row>
    <row r="97" spans="1:4" s="3" customFormat="1" ht="12.75" hidden="1" outlineLevel="1">
      <c r="A97" s="6"/>
      <c r="B97" s="11" t="s">
        <v>93</v>
      </c>
      <c r="C97" s="12" t="s">
        <v>44</v>
      </c>
      <c r="D97" s="12"/>
    </row>
    <row r="98" spans="1:4" s="3" customFormat="1" ht="12.75" hidden="1" outlineLevel="1">
      <c r="A98" s="6" t="s">
        <v>110</v>
      </c>
      <c r="B98" s="11" t="s">
        <v>95</v>
      </c>
      <c r="C98" s="12" t="s">
        <v>44</v>
      </c>
      <c r="D98" s="12"/>
    </row>
    <row r="99" spans="1:4" s="3" customFormat="1" ht="12.75" hidden="1" outlineLevel="1">
      <c r="A99" s="6"/>
      <c r="B99" s="11" t="s">
        <v>92</v>
      </c>
      <c r="C99" s="12" t="s">
        <v>44</v>
      </c>
      <c r="D99" s="12"/>
    </row>
    <row r="100" spans="1:4" s="3" customFormat="1" ht="12.75" hidden="1" outlineLevel="1">
      <c r="A100" s="6"/>
      <c r="B100" s="11" t="s">
        <v>93</v>
      </c>
      <c r="C100" s="12" t="s">
        <v>44</v>
      </c>
      <c r="D100" s="12"/>
    </row>
    <row r="101" spans="1:4" s="3" customFormat="1" ht="12.75" hidden="1" outlineLevel="1">
      <c r="A101" s="6" t="s">
        <v>111</v>
      </c>
      <c r="B101" s="11" t="s">
        <v>112</v>
      </c>
      <c r="C101" s="12" t="s">
        <v>44</v>
      </c>
      <c r="D101" s="12"/>
    </row>
    <row r="102" spans="1:4" s="3" customFormat="1" ht="12.75" hidden="1" outlineLevel="1">
      <c r="A102" s="6" t="s">
        <v>113</v>
      </c>
      <c r="B102" s="11" t="s">
        <v>91</v>
      </c>
      <c r="C102" s="12" t="s">
        <v>44</v>
      </c>
      <c r="D102" s="12"/>
    </row>
    <row r="103" spans="1:4" s="3" customFormat="1" ht="12.75" hidden="1" outlineLevel="1">
      <c r="A103" s="6"/>
      <c r="B103" s="11" t="s">
        <v>92</v>
      </c>
      <c r="C103" s="12" t="s">
        <v>44</v>
      </c>
      <c r="D103" s="12"/>
    </row>
    <row r="104" spans="1:4" s="3" customFormat="1" ht="12.75" hidden="1" outlineLevel="1">
      <c r="A104" s="6"/>
      <c r="B104" s="11" t="s">
        <v>93</v>
      </c>
      <c r="C104" s="12" t="s">
        <v>44</v>
      </c>
      <c r="D104" s="12"/>
    </row>
    <row r="105" spans="1:4" s="3" customFormat="1" ht="12.75" hidden="1" outlineLevel="1">
      <c r="A105" s="6" t="s">
        <v>114</v>
      </c>
      <c r="B105" s="11" t="s">
        <v>95</v>
      </c>
      <c r="C105" s="12" t="s">
        <v>44</v>
      </c>
      <c r="D105" s="12"/>
    </row>
    <row r="106" spans="1:4" s="3" customFormat="1" ht="12.75" hidden="1" outlineLevel="1">
      <c r="A106" s="6"/>
      <c r="B106" s="11" t="s">
        <v>92</v>
      </c>
      <c r="C106" s="12" t="s">
        <v>44</v>
      </c>
      <c r="D106" s="12"/>
    </row>
    <row r="107" spans="1:4" s="3" customFormat="1" ht="12.75" hidden="1" outlineLevel="1">
      <c r="A107" s="6"/>
      <c r="B107" s="11" t="s">
        <v>93</v>
      </c>
      <c r="C107" s="12" t="s">
        <v>44</v>
      </c>
      <c r="D107" s="12"/>
    </row>
    <row r="108" spans="1:4" s="3" customFormat="1" ht="12.75" hidden="1" outlineLevel="1">
      <c r="A108" s="6" t="s">
        <v>115</v>
      </c>
      <c r="B108" s="11" t="s">
        <v>116</v>
      </c>
      <c r="C108" s="12" t="s">
        <v>44</v>
      </c>
      <c r="D108" s="12"/>
    </row>
    <row r="109" spans="1:4" s="3" customFormat="1" ht="12.75" hidden="1" outlineLevel="1">
      <c r="A109" s="6" t="s">
        <v>117</v>
      </c>
      <c r="B109" s="11" t="s">
        <v>91</v>
      </c>
      <c r="C109" s="12" t="s">
        <v>44</v>
      </c>
      <c r="D109" s="12"/>
    </row>
    <row r="110" spans="1:4" s="3" customFormat="1" ht="12.75" hidden="1" outlineLevel="1">
      <c r="A110" s="6"/>
      <c r="B110" s="11" t="s">
        <v>92</v>
      </c>
      <c r="C110" s="12" t="s">
        <v>44</v>
      </c>
      <c r="D110" s="12"/>
    </row>
    <row r="111" spans="1:4" s="3" customFormat="1" ht="12.75" hidden="1" outlineLevel="1">
      <c r="A111" s="6"/>
      <c r="B111" s="11" t="s">
        <v>93</v>
      </c>
      <c r="C111" s="12" t="s">
        <v>44</v>
      </c>
      <c r="D111" s="12"/>
    </row>
    <row r="112" spans="1:4" s="3" customFormat="1" ht="12.75" hidden="1" outlineLevel="1">
      <c r="A112" s="6" t="s">
        <v>118</v>
      </c>
      <c r="B112" s="11" t="s">
        <v>95</v>
      </c>
      <c r="C112" s="12" t="s">
        <v>44</v>
      </c>
      <c r="D112" s="12"/>
    </row>
    <row r="113" spans="1:4" s="3" customFormat="1" ht="12.75" hidden="1" outlineLevel="1">
      <c r="A113" s="6"/>
      <c r="B113" s="11" t="s">
        <v>92</v>
      </c>
      <c r="C113" s="12" t="s">
        <v>44</v>
      </c>
      <c r="D113" s="12"/>
    </row>
    <row r="114" spans="1:4" s="3" customFormat="1" ht="12.75" hidden="1" outlineLevel="1">
      <c r="A114" s="6"/>
      <c r="B114" s="11" t="s">
        <v>93</v>
      </c>
      <c r="C114" s="12" t="s">
        <v>44</v>
      </c>
      <c r="D114" s="12"/>
    </row>
    <row r="115" spans="1:4" s="3" customFormat="1" ht="26.25" hidden="1" outlineLevel="1">
      <c r="A115" s="6" t="s">
        <v>22</v>
      </c>
      <c r="B115" s="11" t="s">
        <v>119</v>
      </c>
      <c r="C115" s="12" t="s">
        <v>44</v>
      </c>
      <c r="D115" s="12"/>
    </row>
    <row r="116" spans="1:4" s="3" customFormat="1" ht="12.75" hidden="1" outlineLevel="1">
      <c r="A116" s="6"/>
      <c r="B116" s="11" t="s">
        <v>120</v>
      </c>
      <c r="C116" s="12" t="s">
        <v>44</v>
      </c>
      <c r="D116" s="12"/>
    </row>
    <row r="117" spans="1:4" s="3" customFormat="1" ht="12.75" hidden="1" outlineLevel="1">
      <c r="A117" s="6"/>
      <c r="B117" s="11" t="s">
        <v>92</v>
      </c>
      <c r="C117" s="12" t="s">
        <v>44</v>
      </c>
      <c r="D117" s="12"/>
    </row>
    <row r="118" spans="1:4" s="3" customFormat="1" ht="12.75" hidden="1" outlineLevel="1">
      <c r="A118" s="6"/>
      <c r="B118" s="11" t="s">
        <v>93</v>
      </c>
      <c r="C118" s="12" t="s">
        <v>44</v>
      </c>
      <c r="D118" s="12"/>
    </row>
    <row r="119" spans="1:4" s="3" customFormat="1" ht="12.75" hidden="1" outlineLevel="1">
      <c r="A119" s="6"/>
      <c r="B119" s="11" t="s">
        <v>121</v>
      </c>
      <c r="C119" s="12" t="s">
        <v>44</v>
      </c>
      <c r="D119" s="12"/>
    </row>
    <row r="120" spans="1:4" s="3" customFormat="1" ht="12.75" hidden="1" outlineLevel="1">
      <c r="A120" s="6"/>
      <c r="B120" s="11" t="s">
        <v>92</v>
      </c>
      <c r="C120" s="12" t="s">
        <v>44</v>
      </c>
      <c r="D120" s="12"/>
    </row>
    <row r="121" spans="1:4" s="3" customFormat="1" ht="12.75" hidden="1" outlineLevel="1">
      <c r="A121" s="6"/>
      <c r="B121" s="11" t="s">
        <v>93</v>
      </c>
      <c r="C121" s="12" t="s">
        <v>44</v>
      </c>
      <c r="D121" s="12"/>
    </row>
    <row r="122" spans="1:4" s="3" customFormat="1" ht="12.75" hidden="1" outlineLevel="1">
      <c r="A122" s="6"/>
      <c r="B122" s="11" t="s">
        <v>122</v>
      </c>
      <c r="C122" s="12" t="s">
        <v>44</v>
      </c>
      <c r="D122" s="12"/>
    </row>
    <row r="123" spans="1:4" s="3" customFormat="1" ht="12.75" hidden="1" outlineLevel="1">
      <c r="A123" s="6"/>
      <c r="B123" s="11" t="s">
        <v>92</v>
      </c>
      <c r="C123" s="12" t="s">
        <v>44</v>
      </c>
      <c r="D123" s="12"/>
    </row>
    <row r="124" spans="1:4" s="3" customFormat="1" ht="12.75" hidden="1" outlineLevel="1">
      <c r="A124" s="6"/>
      <c r="B124" s="11" t="s">
        <v>93</v>
      </c>
      <c r="C124" s="12" t="s">
        <v>44</v>
      </c>
      <c r="D124" s="12"/>
    </row>
    <row r="125" spans="1:4" s="3" customFormat="1" ht="26.25" hidden="1" outlineLevel="1">
      <c r="A125" s="6" t="s">
        <v>24</v>
      </c>
      <c r="B125" s="11" t="s">
        <v>123</v>
      </c>
      <c r="C125" s="12" t="s">
        <v>44</v>
      </c>
      <c r="D125" s="12"/>
    </row>
    <row r="126" spans="1:4" s="3" customFormat="1" ht="12.75" hidden="1" outlineLevel="1">
      <c r="A126" s="6"/>
      <c r="B126" s="11" t="s">
        <v>124</v>
      </c>
      <c r="C126" s="12" t="s">
        <v>44</v>
      </c>
      <c r="D126" s="12"/>
    </row>
    <row r="127" spans="1:4" s="3" customFormat="1" ht="12.75" hidden="1" outlineLevel="1">
      <c r="A127" s="6"/>
      <c r="B127" s="11" t="s">
        <v>125</v>
      </c>
      <c r="C127" s="12" t="s">
        <v>44</v>
      </c>
      <c r="D127" s="12"/>
    </row>
    <row r="128" spans="1:4" s="3" customFormat="1" ht="12.75" hidden="1" outlineLevel="1">
      <c r="A128" s="6" t="s">
        <v>28</v>
      </c>
      <c r="B128" s="11" t="s">
        <v>126</v>
      </c>
      <c r="C128" s="12"/>
      <c r="D128" s="12"/>
    </row>
    <row r="129" spans="1:4" s="3" customFormat="1" ht="12.75" hidden="1" outlineLevel="1">
      <c r="A129" s="6"/>
      <c r="B129" s="11" t="s">
        <v>56</v>
      </c>
      <c r="C129" s="12"/>
      <c r="D129" s="12"/>
    </row>
    <row r="130" spans="1:4" s="3" customFormat="1" ht="12.75" hidden="1" outlineLevel="1">
      <c r="A130" s="6" t="s">
        <v>30</v>
      </c>
      <c r="B130" s="11" t="s">
        <v>128</v>
      </c>
      <c r="C130" s="12" t="s">
        <v>127</v>
      </c>
      <c r="D130" s="12"/>
    </row>
    <row r="131" spans="1:4" s="3" customFormat="1" ht="26.25" hidden="1" outlineLevel="1">
      <c r="A131" s="6" t="s">
        <v>129</v>
      </c>
      <c r="B131" s="11" t="s">
        <v>130</v>
      </c>
      <c r="C131" s="12" t="s">
        <v>127</v>
      </c>
      <c r="D131" s="12"/>
    </row>
    <row r="132" spans="1:4" s="3" customFormat="1" ht="12.75" hidden="1" outlineLevel="1">
      <c r="A132" s="6"/>
      <c r="B132" s="11" t="s">
        <v>120</v>
      </c>
      <c r="C132" s="12" t="s">
        <v>127</v>
      </c>
      <c r="D132" s="12"/>
    </row>
    <row r="133" spans="1:4" s="3" customFormat="1" ht="12.75" hidden="1" outlineLevel="1">
      <c r="A133" s="6"/>
      <c r="B133" s="11" t="s">
        <v>121</v>
      </c>
      <c r="C133" s="12" t="s">
        <v>127</v>
      </c>
      <c r="D133" s="12"/>
    </row>
    <row r="134" spans="1:4" s="3" customFormat="1" ht="12.75" hidden="1" outlineLevel="1">
      <c r="A134" s="6"/>
      <c r="B134" s="11" t="s">
        <v>122</v>
      </c>
      <c r="C134" s="12" t="s">
        <v>127</v>
      </c>
      <c r="D134" s="12"/>
    </row>
    <row r="135" spans="1:4" s="3" customFormat="1" ht="26.25" hidden="1" outlineLevel="1">
      <c r="A135" s="6" t="s">
        <v>131</v>
      </c>
      <c r="B135" s="11" t="s">
        <v>132</v>
      </c>
      <c r="C135" s="12" t="s">
        <v>127</v>
      </c>
      <c r="D135" s="12"/>
    </row>
    <row r="136" spans="1:4" s="3" customFormat="1" ht="12.75" hidden="1" outlineLevel="1">
      <c r="A136" s="6" t="s">
        <v>33</v>
      </c>
      <c r="B136" s="11" t="s">
        <v>133</v>
      </c>
      <c r="C136" s="12"/>
      <c r="D136" s="12"/>
    </row>
    <row r="137" spans="1:4" s="3" customFormat="1" ht="12.75" hidden="1" outlineLevel="1">
      <c r="A137" s="6"/>
      <c r="B137" s="11" t="s">
        <v>56</v>
      </c>
      <c r="C137" s="12"/>
      <c r="D137" s="12"/>
    </row>
    <row r="138" spans="1:4" s="3" customFormat="1" ht="12.75" hidden="1" outlineLevel="1">
      <c r="A138" s="6" t="s">
        <v>35</v>
      </c>
      <c r="B138" s="11" t="s">
        <v>135</v>
      </c>
      <c r="C138" s="12" t="s">
        <v>134</v>
      </c>
      <c r="D138" s="12"/>
    </row>
    <row r="139" spans="1:4" s="3" customFormat="1" ht="26.25" hidden="1" outlineLevel="1">
      <c r="A139" s="6" t="s">
        <v>38</v>
      </c>
      <c r="B139" s="11" t="s">
        <v>136</v>
      </c>
      <c r="C139" s="12" t="s">
        <v>134</v>
      </c>
      <c r="D139" s="12"/>
    </row>
    <row r="140" spans="1:4" s="3" customFormat="1" ht="12.75" hidden="1" outlineLevel="1">
      <c r="A140" s="6"/>
      <c r="B140" s="11" t="s">
        <v>120</v>
      </c>
      <c r="C140" s="12" t="s">
        <v>134</v>
      </c>
      <c r="D140" s="12"/>
    </row>
    <row r="141" spans="1:4" s="3" customFormat="1" ht="12.75" hidden="1" outlineLevel="1">
      <c r="A141" s="6"/>
      <c r="B141" s="11" t="s">
        <v>121</v>
      </c>
      <c r="C141" s="12" t="s">
        <v>134</v>
      </c>
      <c r="D141" s="12"/>
    </row>
    <row r="142" spans="1:4" s="3" customFormat="1" ht="12.75" hidden="1" outlineLevel="1">
      <c r="A142" s="6"/>
      <c r="B142" s="11" t="s">
        <v>122</v>
      </c>
      <c r="C142" s="12" t="s">
        <v>134</v>
      </c>
      <c r="D142" s="12"/>
    </row>
    <row r="143" spans="1:4" s="3" customFormat="1" ht="12.75" hidden="1" outlineLevel="1">
      <c r="A143" s="6" t="s">
        <v>53</v>
      </c>
      <c r="B143" s="11" t="s">
        <v>137</v>
      </c>
      <c r="C143" s="12" t="s">
        <v>134</v>
      </c>
      <c r="D143" s="12"/>
    </row>
    <row r="144" spans="1:4" s="3" customFormat="1" ht="12.75" hidden="1" outlineLevel="1">
      <c r="A144" s="6" t="s">
        <v>73</v>
      </c>
      <c r="B144" s="11" t="s">
        <v>138</v>
      </c>
      <c r="C144" s="12" t="s">
        <v>21</v>
      </c>
      <c r="D144" s="12"/>
    </row>
    <row r="145" spans="1:4" s="3" customFormat="1" ht="26.25" hidden="1" outlineLevel="1">
      <c r="A145" s="6" t="s">
        <v>83</v>
      </c>
      <c r="B145" s="11" t="s">
        <v>74</v>
      </c>
      <c r="C145" s="12"/>
      <c r="D145" s="12"/>
    </row>
    <row r="146" spans="1:4" s="3" customFormat="1" ht="12.75" hidden="1" outlineLevel="1">
      <c r="A146" s="6" t="s">
        <v>139</v>
      </c>
      <c r="B146" s="11" t="s">
        <v>77</v>
      </c>
      <c r="C146" s="12" t="s">
        <v>76</v>
      </c>
      <c r="D146" s="12"/>
    </row>
    <row r="147" spans="1:4" s="3" customFormat="1" ht="26.25" hidden="1" outlineLevel="1">
      <c r="A147" s="6" t="s">
        <v>140</v>
      </c>
      <c r="B147" s="11" t="s">
        <v>80</v>
      </c>
      <c r="C147" s="12" t="s">
        <v>79</v>
      </c>
      <c r="D147" s="12"/>
    </row>
    <row r="148" spans="1:4" s="3" customFormat="1" ht="12.75" hidden="1" outlineLevel="1">
      <c r="A148" s="6" t="s">
        <v>141</v>
      </c>
      <c r="B148" s="11" t="s">
        <v>82</v>
      </c>
      <c r="C148" s="12"/>
      <c r="D148" s="12"/>
    </row>
    <row r="149" spans="1:4" s="3" customFormat="1" ht="12.75" hidden="1" outlineLevel="1">
      <c r="A149" s="6" t="s">
        <v>85</v>
      </c>
      <c r="B149" s="11" t="s">
        <v>142</v>
      </c>
      <c r="C149" s="12" t="s">
        <v>21</v>
      </c>
      <c r="D149" s="12"/>
    </row>
    <row r="150" spans="1:4" s="3" customFormat="1" ht="12.75" hidden="1" outlineLevel="1">
      <c r="A150" s="6" t="s">
        <v>143</v>
      </c>
      <c r="B150" s="11" t="s">
        <v>144</v>
      </c>
      <c r="C150" s="12" t="s">
        <v>21</v>
      </c>
      <c r="D150" s="12"/>
    </row>
    <row r="151" spans="1:4" s="3" customFormat="1" ht="12.75" hidden="1" outlineLevel="1">
      <c r="A151" s="6" t="s">
        <v>145</v>
      </c>
      <c r="B151" s="11" t="s">
        <v>146</v>
      </c>
      <c r="C151" s="12" t="s">
        <v>21</v>
      </c>
      <c r="D151" s="12"/>
    </row>
    <row r="152" spans="1:4" s="3" customFormat="1" ht="12.75" hidden="1" outlineLevel="1">
      <c r="A152" s="6" t="s">
        <v>147</v>
      </c>
      <c r="B152" s="11" t="s">
        <v>27</v>
      </c>
      <c r="C152" s="12" t="s">
        <v>21</v>
      </c>
      <c r="D152" s="12"/>
    </row>
    <row r="153" spans="1:4" s="3" customFormat="1" ht="12.75" hidden="1" outlineLevel="1">
      <c r="A153" s="6" t="s">
        <v>148</v>
      </c>
      <c r="B153" s="11" t="s">
        <v>150</v>
      </c>
      <c r="C153" s="12" t="s">
        <v>149</v>
      </c>
      <c r="D153" s="12"/>
    </row>
    <row r="154" spans="1:4" s="3" customFormat="1" ht="26.25" hidden="1" outlineLevel="1">
      <c r="A154" s="6" t="s">
        <v>151</v>
      </c>
      <c r="B154" s="11" t="s">
        <v>152</v>
      </c>
      <c r="C154" s="12"/>
      <c r="D154" s="12"/>
    </row>
    <row r="155" spans="1:4" s="3" customFormat="1" ht="13.5" collapsed="1">
      <c r="A155" s="59" t="s">
        <v>153</v>
      </c>
      <c r="B155" s="59"/>
      <c r="C155" s="59"/>
      <c r="D155" s="59"/>
    </row>
    <row r="156" spans="1:4" s="3" customFormat="1" ht="23.25" customHeight="1">
      <c r="A156" s="6" t="s">
        <v>17</v>
      </c>
      <c r="B156" s="11" t="s">
        <v>154</v>
      </c>
      <c r="C156" s="12" t="s">
        <v>36</v>
      </c>
      <c r="D156" s="18">
        <f>(8.5+5.1)</f>
        <v>13.6</v>
      </c>
    </row>
    <row r="157" spans="1:4" s="3" customFormat="1" ht="27.75" customHeight="1">
      <c r="A157" s="6" t="s">
        <v>28</v>
      </c>
      <c r="B157" s="11" t="s">
        <v>155</v>
      </c>
      <c r="C157" s="12" t="s">
        <v>36</v>
      </c>
      <c r="D157" s="19">
        <v>0.001192351598173516</v>
      </c>
    </row>
    <row r="158" spans="1:4" s="3" customFormat="1" ht="12.75">
      <c r="A158" s="6" t="s">
        <v>33</v>
      </c>
      <c r="B158" s="11" t="s">
        <v>157</v>
      </c>
      <c r="C158" s="12" t="s">
        <v>156</v>
      </c>
      <c r="D158" s="18">
        <v>10.844995</v>
      </c>
    </row>
    <row r="159" spans="1:4" s="3" customFormat="1" ht="12.75">
      <c r="A159" s="6" t="s">
        <v>53</v>
      </c>
      <c r="B159" s="11" t="s">
        <v>158</v>
      </c>
      <c r="C159" s="12" t="s">
        <v>156</v>
      </c>
      <c r="D159" s="18">
        <v>10.844995</v>
      </c>
    </row>
    <row r="160" spans="1:4" s="3" customFormat="1" ht="12.75">
      <c r="A160" s="6" t="s">
        <v>73</v>
      </c>
      <c r="B160" s="11" t="s">
        <v>160</v>
      </c>
      <c r="C160" s="12" t="s">
        <v>159</v>
      </c>
      <c r="D160" s="10">
        <v>73.6</v>
      </c>
    </row>
    <row r="161" spans="1:4" s="3" customFormat="1" ht="12.75">
      <c r="A161" s="6" t="s">
        <v>83</v>
      </c>
      <c r="B161" s="11" t="s">
        <v>161</v>
      </c>
      <c r="C161" s="12" t="s">
        <v>159</v>
      </c>
      <c r="D161" s="10">
        <v>73.39</v>
      </c>
    </row>
    <row r="162" spans="1:4" s="3" customFormat="1" ht="12.75">
      <c r="A162" s="6" t="s">
        <v>85</v>
      </c>
      <c r="B162" s="11" t="s">
        <v>163</v>
      </c>
      <c r="C162" s="12" t="s">
        <v>162</v>
      </c>
      <c r="D162" s="16">
        <f>D164+D165+D166</f>
        <v>198.75063279129108</v>
      </c>
    </row>
    <row r="163" spans="1:4" s="3" customFormat="1" ht="12.75">
      <c r="A163" s="6"/>
      <c r="B163" s="11" t="s">
        <v>56</v>
      </c>
      <c r="C163" s="12"/>
      <c r="D163" s="13"/>
    </row>
    <row r="164" spans="1:4" s="3" customFormat="1" ht="12.75">
      <c r="A164" s="6" t="s">
        <v>164</v>
      </c>
      <c r="B164" s="11" t="s">
        <v>167</v>
      </c>
      <c r="C164" s="12" t="s">
        <v>162</v>
      </c>
      <c r="D164" s="20">
        <v>0</v>
      </c>
    </row>
    <row r="165" spans="1:4" s="3" customFormat="1" ht="12.75">
      <c r="A165" s="6" t="s">
        <v>165</v>
      </c>
      <c r="B165" s="11" t="s">
        <v>168</v>
      </c>
      <c r="C165" s="12" t="s">
        <v>162</v>
      </c>
      <c r="D165" s="20">
        <f>84387.5457329581/1000</f>
        <v>84.3875457329581</v>
      </c>
    </row>
    <row r="166" spans="1:5" s="3" customFormat="1" ht="12.75">
      <c r="A166" s="6" t="s">
        <v>166</v>
      </c>
      <c r="B166" s="11" t="s">
        <v>169</v>
      </c>
      <c r="C166" s="12" t="s">
        <v>162</v>
      </c>
      <c r="D166" s="20">
        <f>114363.087058333/1000</f>
        <v>114.363087058333</v>
      </c>
      <c r="E166" s="9"/>
    </row>
    <row r="167" spans="1:5" s="3" customFormat="1" ht="12.75">
      <c r="A167" s="6" t="s">
        <v>143</v>
      </c>
      <c r="B167" s="11" t="s">
        <v>170</v>
      </c>
      <c r="C167" s="12"/>
      <c r="D167" s="12"/>
      <c r="E167" s="9"/>
    </row>
    <row r="168" spans="1:5" s="3" customFormat="1" ht="12.75">
      <c r="A168" s="6"/>
      <c r="B168" s="11" t="s">
        <v>56</v>
      </c>
      <c r="C168" s="12"/>
      <c r="D168" s="12"/>
      <c r="E168" s="9"/>
    </row>
    <row r="169" spans="1:4" s="3" customFormat="1" ht="12.75">
      <c r="A169" s="6" t="s">
        <v>171</v>
      </c>
      <c r="B169" s="11" t="s">
        <v>172</v>
      </c>
      <c r="C169" s="12" t="s">
        <v>162</v>
      </c>
      <c r="D169" s="20">
        <v>0</v>
      </c>
    </row>
    <row r="170" spans="1:4" s="3" customFormat="1" ht="12.75">
      <c r="A170" s="6"/>
      <c r="B170" s="11" t="s">
        <v>174</v>
      </c>
      <c r="C170" s="12" t="s">
        <v>173</v>
      </c>
      <c r="D170" s="20">
        <v>0</v>
      </c>
    </row>
    <row r="171" spans="1:4" s="3" customFormat="1" ht="12.75">
      <c r="A171" s="6" t="s">
        <v>175</v>
      </c>
      <c r="B171" s="11" t="s">
        <v>176</v>
      </c>
      <c r="C171" s="12" t="s">
        <v>162</v>
      </c>
      <c r="D171" s="20">
        <f>61800.56172/1000</f>
        <v>61.80056172</v>
      </c>
    </row>
    <row r="172" spans="1:4" s="3" customFormat="1" ht="12.75">
      <c r="A172" s="6"/>
      <c r="B172" s="11" t="s">
        <v>178</v>
      </c>
      <c r="C172" s="12" t="s">
        <v>177</v>
      </c>
      <c r="D172" s="20">
        <v>187.8897011393846</v>
      </c>
    </row>
    <row r="173" spans="1:4" s="3" customFormat="1" ht="27.75" customHeight="1">
      <c r="A173" s="6"/>
      <c r="B173" s="11" t="s">
        <v>179</v>
      </c>
      <c r="C173" s="12"/>
      <c r="D173" s="20" t="s">
        <v>226</v>
      </c>
    </row>
    <row r="174" spans="1:4" s="3" customFormat="1" ht="12.75" outlineLevel="1">
      <c r="A174" s="6" t="s">
        <v>145</v>
      </c>
      <c r="B174" s="11" t="s">
        <v>180</v>
      </c>
      <c r="C174" s="12" t="s">
        <v>162</v>
      </c>
      <c r="D174" s="20">
        <f>(60619.1733748531+12437.9681989025)/1000</f>
        <v>73.0571415737556</v>
      </c>
    </row>
    <row r="175" spans="1:4" s="3" customFormat="1" ht="26.25" outlineLevel="1">
      <c r="A175" s="6" t="s">
        <v>147</v>
      </c>
      <c r="B175" s="11" t="s">
        <v>181</v>
      </c>
      <c r="C175" s="12"/>
      <c r="D175" s="20"/>
    </row>
    <row r="176" spans="1:4" s="3" customFormat="1" ht="12.75" outlineLevel="1">
      <c r="A176" s="6" t="s">
        <v>182</v>
      </c>
      <c r="B176" s="11" t="s">
        <v>183</v>
      </c>
      <c r="C176" s="12" t="s">
        <v>76</v>
      </c>
      <c r="D176" s="12">
        <f>D57</f>
        <v>161.8</v>
      </c>
    </row>
    <row r="177" spans="1:4" s="3" customFormat="1" ht="26.25" outlineLevel="1">
      <c r="A177" s="6" t="s">
        <v>184</v>
      </c>
      <c r="B177" s="11" t="s">
        <v>185</v>
      </c>
      <c r="C177" s="12" t="s">
        <v>79</v>
      </c>
      <c r="D177" s="20">
        <f>D58</f>
        <v>34.62806963329213</v>
      </c>
    </row>
    <row r="178" spans="1:6" s="3" customFormat="1" ht="77.25" customHeight="1" outlineLevel="1">
      <c r="A178" s="6" t="s">
        <v>186</v>
      </c>
      <c r="B178" s="11" t="s">
        <v>187</v>
      </c>
      <c r="C178" s="12"/>
      <c r="D178" s="21" t="s">
        <v>220</v>
      </c>
      <c r="E178" s="8"/>
      <c r="F178" s="8"/>
    </row>
    <row r="179" spans="1:4" s="3" customFormat="1" ht="12.75">
      <c r="A179" s="6" t="s">
        <v>148</v>
      </c>
      <c r="B179" s="11" t="s">
        <v>188</v>
      </c>
      <c r="C179" s="12" t="s">
        <v>162</v>
      </c>
      <c r="D179" s="20">
        <f>D181+D182+D183</f>
        <v>220.0139171937141</v>
      </c>
    </row>
    <row r="180" spans="1:4" s="3" customFormat="1" ht="12.75">
      <c r="A180" s="6"/>
      <c r="B180" s="11" t="s">
        <v>56</v>
      </c>
      <c r="C180" s="12"/>
      <c r="D180" s="20"/>
    </row>
    <row r="181" spans="1:4" s="3" customFormat="1" ht="12.75">
      <c r="A181" s="6" t="s">
        <v>189</v>
      </c>
      <c r="B181" s="11" t="s">
        <v>190</v>
      </c>
      <c r="C181" s="12" t="s">
        <v>162</v>
      </c>
      <c r="D181" s="20">
        <v>0</v>
      </c>
    </row>
    <row r="182" spans="1:4" s="3" customFormat="1" ht="12.75">
      <c r="A182" s="6" t="s">
        <v>191</v>
      </c>
      <c r="B182" s="11" t="s">
        <v>192</v>
      </c>
      <c r="C182" s="12" t="s">
        <v>162</v>
      </c>
      <c r="D182" s="20">
        <f>84387.5457329581/1000</f>
        <v>84.3875457329581</v>
      </c>
    </row>
    <row r="183" spans="1:4" s="3" customFormat="1" ht="12.75">
      <c r="A183" s="6" t="s">
        <v>193</v>
      </c>
      <c r="B183" s="11" t="s">
        <v>194</v>
      </c>
      <c r="C183" s="12" t="s">
        <v>162</v>
      </c>
      <c r="D183" s="20">
        <f>135626.371460756/1000</f>
        <v>135.626371460756</v>
      </c>
    </row>
    <row r="184" spans="1:4" s="3" customFormat="1" ht="12.75" outlineLevel="1">
      <c r="A184" s="6" t="s">
        <v>151</v>
      </c>
      <c r="B184" s="11" t="s">
        <v>195</v>
      </c>
      <c r="C184" s="12"/>
      <c r="D184" s="20"/>
    </row>
    <row r="185" spans="1:4" s="3" customFormat="1" ht="12.75" outlineLevel="1">
      <c r="A185" s="6"/>
      <c r="B185" s="11" t="s">
        <v>56</v>
      </c>
      <c r="C185" s="12"/>
      <c r="D185" s="20"/>
    </row>
    <row r="186" spans="1:4" s="3" customFormat="1" ht="12.75" outlineLevel="1">
      <c r="A186" s="6" t="s">
        <v>196</v>
      </c>
      <c r="B186" s="11" t="s">
        <v>197</v>
      </c>
      <c r="C186" s="12" t="s">
        <v>162</v>
      </c>
      <c r="D186" s="20">
        <f>-87863.4247035979/1000</f>
        <v>-87.8634247035979</v>
      </c>
    </row>
    <row r="187" spans="1:4" s="3" customFormat="1" ht="12.75" outlineLevel="1">
      <c r="A187" s="6" t="s">
        <v>198</v>
      </c>
      <c r="B187" s="11" t="s">
        <v>199</v>
      </c>
      <c r="C187" s="12" t="s">
        <v>162</v>
      </c>
      <c r="D187" s="20">
        <v>0</v>
      </c>
    </row>
    <row r="188" spans="1:4" s="3" customFormat="1" ht="12.75" outlineLevel="1">
      <c r="A188" s="6" t="s">
        <v>200</v>
      </c>
      <c r="B188" s="11" t="s">
        <v>201</v>
      </c>
      <c r="C188" s="12"/>
      <c r="D188" s="20"/>
    </row>
    <row r="189" spans="1:4" s="3" customFormat="1" ht="12.75" outlineLevel="1">
      <c r="A189" s="6"/>
      <c r="B189" s="11" t="s">
        <v>56</v>
      </c>
      <c r="C189" s="12"/>
      <c r="D189" s="20"/>
    </row>
    <row r="190" spans="1:4" s="3" customFormat="1" ht="12.75" outlineLevel="1">
      <c r="A190" s="6" t="s">
        <v>202</v>
      </c>
      <c r="B190" s="11" t="s">
        <v>190</v>
      </c>
      <c r="C190" s="12" t="s">
        <v>162</v>
      </c>
      <c r="D190" s="20">
        <v>0</v>
      </c>
    </row>
    <row r="191" spans="1:4" s="3" customFormat="1" ht="12.75" outlineLevel="1">
      <c r="A191" s="6" t="s">
        <v>203</v>
      </c>
      <c r="B191" s="11" t="s">
        <v>192</v>
      </c>
      <c r="C191" s="12" t="s">
        <v>162</v>
      </c>
      <c r="D191" s="20">
        <v>0</v>
      </c>
    </row>
    <row r="192" spans="1:4" s="3" customFormat="1" ht="12.75" outlineLevel="1">
      <c r="A192" s="6" t="s">
        <v>204</v>
      </c>
      <c r="B192" s="11" t="s">
        <v>194</v>
      </c>
      <c r="C192" s="12" t="s">
        <v>162</v>
      </c>
      <c r="D192" s="20">
        <v>0</v>
      </c>
    </row>
    <row r="193" spans="1:4" s="3" customFormat="1" ht="12.75" outlineLevel="1">
      <c r="A193" s="6" t="s">
        <v>205</v>
      </c>
      <c r="B193" s="11" t="s">
        <v>206</v>
      </c>
      <c r="C193" s="12"/>
      <c r="D193" s="20"/>
    </row>
    <row r="194" spans="1:4" s="3" customFormat="1" ht="12.75" outlineLevel="1">
      <c r="A194" s="6"/>
      <c r="B194" s="11" t="s">
        <v>56</v>
      </c>
      <c r="C194" s="12"/>
      <c r="D194" s="20"/>
    </row>
    <row r="195" spans="1:4" s="3" customFormat="1" ht="12.75" outlineLevel="1">
      <c r="A195" s="6" t="s">
        <v>207</v>
      </c>
      <c r="B195" s="11" t="s">
        <v>190</v>
      </c>
      <c r="C195" s="12" t="s">
        <v>162</v>
      </c>
      <c r="D195" s="20">
        <v>0</v>
      </c>
    </row>
    <row r="196" spans="1:4" s="3" customFormat="1" ht="12.75" outlineLevel="1">
      <c r="A196" s="6" t="s">
        <v>208</v>
      </c>
      <c r="B196" s="11" t="s">
        <v>192</v>
      </c>
      <c r="C196" s="12" t="s">
        <v>162</v>
      </c>
      <c r="D196" s="20">
        <v>0</v>
      </c>
    </row>
    <row r="197" spans="1:4" s="3" customFormat="1" ht="12.75" outlineLevel="1">
      <c r="A197" s="6" t="s">
        <v>209</v>
      </c>
      <c r="B197" s="11" t="s">
        <v>194</v>
      </c>
      <c r="C197" s="12" t="s">
        <v>162</v>
      </c>
      <c r="D197" s="20">
        <v>0</v>
      </c>
    </row>
    <row r="198" spans="1:4" s="3" customFormat="1" ht="12.75">
      <c r="A198" s="6" t="s">
        <v>210</v>
      </c>
      <c r="B198" s="11" t="s">
        <v>27</v>
      </c>
      <c r="C198" s="12" t="s">
        <v>162</v>
      </c>
      <c r="D198" s="20">
        <f>D162-D179</f>
        <v>-21.26328440242301</v>
      </c>
    </row>
    <row r="199" spans="1:4" s="3" customFormat="1" ht="12.75">
      <c r="A199" s="6" t="s">
        <v>211</v>
      </c>
      <c r="B199" s="11" t="s">
        <v>212</v>
      </c>
      <c r="C199" s="12" t="s">
        <v>149</v>
      </c>
      <c r="D199" s="12">
        <f>D198/D162*100</f>
        <v>-10.698473813037708</v>
      </c>
    </row>
    <row r="200" spans="1:4" s="3" customFormat="1" ht="118.5" customHeight="1">
      <c r="A200" s="6" t="s">
        <v>213</v>
      </c>
      <c r="B200" s="11" t="s">
        <v>152</v>
      </c>
      <c r="C200" s="12"/>
      <c r="D200" s="13" t="s">
        <v>228</v>
      </c>
    </row>
    <row r="201" ht="15">
      <c r="A201" s="7"/>
    </row>
  </sheetData>
  <sheetProtection/>
  <mergeCells count="24">
    <mergeCell ref="A10:D10"/>
    <mergeCell ref="C12:D12"/>
    <mergeCell ref="A4:D4"/>
    <mergeCell ref="A6:D6"/>
    <mergeCell ref="A7:D7"/>
    <mergeCell ref="A8:D8"/>
    <mergeCell ref="C20:D20"/>
    <mergeCell ref="B21:D21"/>
    <mergeCell ref="A23:D23"/>
    <mergeCell ref="A25:B26"/>
    <mergeCell ref="C13:D13"/>
    <mergeCell ref="C19:D19"/>
    <mergeCell ref="C25:C26"/>
    <mergeCell ref="D25:D26"/>
    <mergeCell ref="A62:D62"/>
    <mergeCell ref="A155:D155"/>
    <mergeCell ref="A1:D1"/>
    <mergeCell ref="C14:D14"/>
    <mergeCell ref="C15:D15"/>
    <mergeCell ref="B16:D16"/>
    <mergeCell ref="B17:D17"/>
    <mergeCell ref="C18:D18"/>
    <mergeCell ref="A27:D27"/>
    <mergeCell ref="B3:D3"/>
  </mergeCells>
  <printOptions/>
  <pageMargins left="0.7874015748031497" right="0.5118110236220472" top="0.5905511811023623" bottom="0.3937007874015748" header="0.1968503937007874" footer="0.1968503937007874"/>
  <pageSetup fitToHeight="3" fitToWidth="1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8" max="1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Зуева Елена Викторовна</cp:lastModifiedBy>
  <cp:lastPrinted>2019-04-16T07:29:55Z</cp:lastPrinted>
  <dcterms:created xsi:type="dcterms:W3CDTF">2011-01-11T10:25:48Z</dcterms:created>
  <dcterms:modified xsi:type="dcterms:W3CDTF">2024-05-13T09:46:33Z</dcterms:modified>
  <cp:category/>
  <cp:version/>
  <cp:contentType/>
  <cp:contentStatus/>
</cp:coreProperties>
</file>