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F2E2FB9D-2018-40AC-881F-88748A483B49}"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5" l="1"/>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AO34" i="10"/>
  <c r="AH52" i="10"/>
  <c r="F64" i="10"/>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F29" i="10"/>
  <c r="F28" i="10"/>
  <c r="F27" i="10"/>
  <c r="F26" i="10"/>
  <c r="F25" i="10"/>
  <c r="F24" i="10"/>
  <c r="D33" i="10" l="1"/>
  <c r="D30" i="10"/>
  <c r="D29" i="10"/>
  <c r="D24" i="10"/>
  <c r="C30" i="10"/>
  <c r="C34" i="10"/>
  <c r="C29" i="10"/>
  <c r="C24" i="10"/>
  <c r="B27" i="12"/>
  <c r="B38" i="12" s="1"/>
  <c r="AH34" i="10"/>
  <c r="AH30" i="10" s="1"/>
  <c r="AH29" i="10"/>
  <c r="AH24" i="10"/>
  <c r="AD24" i="10" l="1"/>
  <c r="C48" i="1" s="1"/>
  <c r="P24" i="10"/>
  <c r="P30" i="10"/>
  <c r="AB24" i="10"/>
  <c r="A5" i="5" l="1"/>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3" i="10"/>
  <c r="C32" i="10"/>
  <c r="C31" i="10"/>
  <c r="C28" i="10"/>
  <c r="C27" i="10"/>
  <c r="C26" i="10"/>
  <c r="C25" i="10"/>
  <c r="P35" i="10"/>
  <c r="C35" i="10" s="1"/>
  <c r="P50" i="10"/>
  <c r="C50" i="10" s="1"/>
  <c r="P43" i="10" l="1"/>
  <c r="C43" i="10" s="1"/>
  <c r="P52" i="10"/>
  <c r="D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D25" i="10" l="1"/>
  <c r="AO25" i="10" s="1"/>
  <c r="D26" i="10"/>
  <c r="AO26" i="10" s="1"/>
  <c r="D28" i="10"/>
  <c r="AO28" i="10" s="1"/>
  <c r="AO29" i="10"/>
  <c r="D31" i="10"/>
  <c r="AO31" i="10" s="1"/>
  <c r="D32" i="10"/>
  <c r="AO33"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C24" i="10"/>
  <c r="AA24" i="10"/>
  <c r="Z24" i="10"/>
  <c r="Y24" i="10"/>
  <c r="X24" i="10"/>
  <c r="W24" i="10"/>
  <c r="V24" i="10"/>
  <c r="U24" i="10"/>
  <c r="T24" i="10"/>
  <c r="S24" i="10"/>
  <c r="R24" i="10"/>
  <c r="Q24" i="10"/>
  <c r="K24" i="10"/>
  <c r="J24" i="10"/>
  <c r="I24" i="10"/>
  <c r="G24" i="10"/>
  <c r="C49" i="1" l="1"/>
  <c r="R50" i="10"/>
  <c r="AN24" i="10"/>
  <c r="AN43" i="10"/>
  <c r="AN35" i="10"/>
  <c r="AN30" i="10"/>
  <c r="AO30" i="10" l="1"/>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<sst xmlns="http://schemas.openxmlformats.org/spreadsheetml/2006/main" count="1049" uniqueCount="587">
  <si>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</si>
  <si>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</si>
  <si>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</si>
  <si>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</si>
  <si>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</si>
  <si>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</si>
  <si>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</si>
  <si>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</si>
  <si>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</si>
  <si>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</si>
  <si>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</si>
  <si>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</si>
  <si>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</si>
  <si>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</si>
  <si>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</si>
  <si>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</si>
  <si>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</si>
  <si>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</si>
  <si>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</si>
  <si>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</si>
  <si>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</si>
  <si>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</si>
  <si>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</si>
  <si>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</si>
  <si>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</si>
  <si>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</si>
  <si>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</si>
  <si>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</si>
  <si>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</si>
  <si>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</si>
  <si>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</si>
  <si>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</si>
  <si>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</si>
  <si>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</si>
  <si>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</si>
  <si>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</si>
  <si>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</si>
  <si>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</si>
  <si>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</si>
  <si>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</si>
  <si>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</si>
  <si>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</si>
  <si>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</si>
  <si>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</si>
  <si>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</si>
  <si>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</si>
  <si>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</si>
  <si>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</si>
  <si>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</si>
  <si>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</si>
  <si>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</si>
  <si>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</si>
  <si>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</si>
  <si>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</si>
  <si>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</si>
  <si>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</si>
  <si>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</si>
  <si>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</si>
  <si>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</si>
  <si>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</si>
  <si>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</si>
  <si>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</si>
  <si>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</si>
  <si>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</si>
  <si>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</si>
  <si>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</si>
  <si>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</si>
  <si>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</si>
  <si>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</si>
  <si>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</si>
  <si>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</si>
  <si>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</si>
  <si>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</si>
  <si>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</si>
  <si>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</si>
  <si>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</si>
  <si>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</si>
  <si>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</si>
  <si>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</si>
  <si>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</si>
  <si>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</si>
  <si>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</si>
  <si>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</si>
  <si>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</si>
  <si>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</si>
  <si>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</si>
  <si>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</si>
  <si>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</si>
  <si>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</si>
  <si>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</si>
  <si>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</si>
  <si>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</si>
  <si>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</si>
  <si>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</si>
  <si>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</si>
  <si>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</si>
  <si>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</si>
  <si>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</si>
  <si>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</si>
  <si>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</si>
  <si>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</si>
  <si>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</si>
  <si>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</si>
  <si>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</si>
  <si>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</si>
  <si>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</si>
  <si>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</si>
  <si>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</si>
  <si>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</si>
  <si>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</si>
  <si>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</si>
  <si>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</si>
  <si>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</si>
  <si>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</si>
  <si>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</si>
  <si>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</si>
  <si>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</si>
  <si>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</si>
  <si>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</si>
  <si>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</si>
  <si>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</si>
  <si>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</si>
  <si>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</si>
  <si>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</si>
  <si>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</si>
  <si>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</si>
  <si>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</si>
  <si>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</si>
  <si>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</si>
  <si>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</si>
  <si>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</si>
  <si>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</si>
  <si>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</si>
  <si>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</si>
  <si>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</si>
  <si>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</si>
  <si>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</si>
  <si>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</si>
  <si>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</si>
  <si>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</si>
  <si>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</si>
  <si>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</si>
  <si>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</si>
  <si>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</si>
  <si>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</si>
  <si>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</si>
  <si>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</si>
  <si>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</si>
  <si>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</si>
  <si>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</si>
  <si>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</si>
  <si>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</si>
  <si>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</si>
  <si>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</si>
  <si>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</si>
  <si>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</si>
  <si>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</si>
  <si>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</si>
  <si>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</si>
  <si>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</si>
  <si>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</si>
  <si>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</si>
  <si>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</si>
  <si>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</si>
  <si>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</si>
  <si>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</si>
  <si>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</si>
  <si>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</si>
  <si>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</si>
  <si>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</si>
  <si>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</si>
  <si>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</si>
  <si>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</si>
  <si>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</si>
  <si>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</si>
  <si>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</si>
  <si>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</si>
  <si>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</si>
  <si>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</si>
  <si>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</si>
  <si>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</si>
  <si>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</si>
  <si>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</si>
  <si>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</si>
  <si>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</si>
  <si>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</si>
  <si>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</si>
  <si>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</si>
  <si>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</si>
  <si>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</si>
  <si>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</si>
  <si>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</si>
  <si>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</si>
  <si>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</si>
  <si>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</si>
  <si>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</si>
  <si>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</si>
  <si>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</si>
  <si>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</si>
  <si>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</si>
  <si>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</si>
  <si>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</si>
  <si>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</si>
  <si>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</si>
  <si>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</si>
  <si>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</si>
  <si>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</si>
  <si>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</si>
  <si>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</si>
  <si>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</si>
  <si>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</si>
  <si>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</si>
  <si>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</si>
  <si>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</si>
  <si>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</si>
  <si>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</si>
  <si>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</si>
  <si>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</si>
  <si>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</si>
  <si>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</si>
  <si>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</si>
  <si>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</si>
  <si>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</si>
  <si>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</si>
  <si>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</si>
  <si>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</si>
  <si>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</si>
  <si>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</si>
  <si>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</si>
  <si>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</si>
  <si>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</si>
  <si>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</si>
  <si>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</si>
  <si>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</si>
  <si>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</si>
  <si>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</si>
  <si>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</si>
  <si>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</si>
  <si>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</si>
  <si>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</si>
  <si>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</si>
  <si>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</si>
  <si>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</si>
  <si>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</si>
  <si>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</si>
  <si>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</si>
  <si>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</si>
  <si>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</si>
  <si>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</si>
  <si>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</si>
  <si>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</si>
  <si>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</si>
  <si>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</si>
  <si>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</si>
  <si>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</si>
  <si>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</si>
  <si>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</si>
  <si>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</si>
  <si>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</si>
  <si>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</si>
  <si>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</si>
  <si>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</si>
  <si>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</si>
  <si>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</si>
  <si>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</si>
  <si>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</si>
  <si>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</si>
  <si>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</si>
  <si>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</si>
  <si>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</si>
  <si>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</si>
  <si>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</si>
  <si>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</si>
  <si>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</si>
  <si>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</si>
  <si>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</si>
  <si>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</si>
  <si>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</si>
  <si>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</si>
  <si>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</si>
  <si>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</si>
  <si>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</si>
  <si>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</si>
  <si>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</si>
  <si>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</si>
  <si>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</si>
  <si>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</si>
  <si>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</si>
  <si>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</si>
  <si>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</si>
  <si>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</si>
  <si>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</si>
  <si>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</si>
  <si>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</si>
  <si>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</si>
  <si>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</si>
  <si>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</si>
  <si>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</si>
  <si>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</si>
  <si>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</si>
  <si>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</si>
  <si>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</si>
  <si>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</si>
  <si>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</si>
  <si>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</si>
  <si>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</si>
  <si>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</si>
  <si>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</si>
  <si>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</si>
  <si>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</si>
  <si>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</si>
  <si>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</si>
  <si>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</si>
  <si>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</si>
  <si>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</si>
  <si>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</si>
  <si>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</si>
  <si>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</si>
  <si>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</si>
  <si>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</si>
  <si>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</si>
  <si>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</si>
  <si>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</si>
  <si>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</si>
  <si>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</si>
  <si>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</si>
  <si>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</si>
  <si>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</si>
  <si>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</si>
  <si>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</si>
  <si>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</si>
  <si>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</si>
  <si>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</si>
  <si>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</si>
  <si>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</si>
  <si>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</si>
  <si>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</si>
  <si>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</si>
  <si>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</si>
  <si>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</si>
  <si>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</si>
  <si>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</si>
  <si>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</si>
  <si>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</si>
  <si>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</si>
  <si>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</si>
  <si>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</si>
  <si>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</si>
  <si>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</si>
  <si>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</si>
  <si>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</si>
  <si>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</si>
  <si>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</si>
  <si>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</si>
  <si>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</si>
  <si>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</si>
  <si>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</si>
  <si>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</si>
  <si>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</si>
  <si>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</si>
  <si>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</si>
  <si>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</si>
  <si>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</si>
  <si>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</si>
  <si>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</si>
  <si>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</si>
  <si>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</si>
  <si>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</si>
  <si>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</si>
  <si>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</si>
  <si>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</si>
  <si>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</si>
  <si>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</si>
  <si>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</si>
  <si>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</si>
  <si>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</si>
  <si>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</si>
  <si>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</si>
  <si>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</si>
  <si>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</si>
  <si>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</si>
  <si>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</si>
  <si>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</si>
  <si>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</si>
  <si>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</si>
  <si>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</si>
  <si>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</si>
  <si>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</si>
  <si>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</si>
  <si>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</si>
  <si>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</si>
  <si>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</si>
  <si>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</si>
  <si>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</si>
  <si>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</si>
  <si>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</si>
  <si>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</si>
  <si>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</si>
  <si>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</si>
  <si>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</si>
  <si>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</si>
  <si>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</si>
  <si>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</si>
  <si>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</si>
  <si>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</si>
  <si>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</si>
  <si>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</si>
  <si>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</si>
  <si>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</si>
  <si>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</si>
  <si>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</si>
  <si>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</si>
  <si>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</si>
  <si>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</si>
  <si>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</si>
  <si>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</si>
  <si>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</si>
  <si>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</si>
  <si>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</si>
  <si>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</si>
  <si>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</si>
  <si>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</si>
  <si>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</si>
  <si>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</si>
  <si>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</si>
  <si>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</si>
  <si>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</si>
  <si>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</si>
  <si>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</si>
  <si>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</si>
  <si>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</si>
  <si>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</si>
  <si>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</si>
  <si>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</si>
  <si>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</si>
  <si>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</si>
  <si>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</si>
  <si>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</si>
  <si>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</si>
  <si>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</si>
  <si>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</si>
  <si>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</si>
  <si>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</si>
  <si>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</si>
  <si>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</si>
  <si>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</si>
  <si>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</si>
  <si>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</si>
  <si>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</si>
  <si>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</si>
  <si>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</si>
  <si>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</si>
  <si>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</si>
  <si>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</si>
  <si>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</si>
  <si>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</si>
  <si>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</si>
  <si>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</si>
  <si>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</si>
  <si>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</si>
  <si>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</si>
  <si>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</si>
  <si>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</si>
  <si>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</si>
  <si>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</si>
  <si>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</si>
  <si>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</si>
  <si>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</si>
  <si>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</si>
  <si>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</si>
  <si>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</si>
  <si>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</si>
  <si>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</si>
  <si>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</si>
  <si>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</si>
  <si>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</si>
  <si>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</si>
  <si>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</si>
  <si>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</si>
  <si>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</si>
  <si>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</si>
  <si>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</si>
  <si>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</si>
  <si>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</si>
  <si>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</si>
  <si>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</si>
  <si>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</si>
  <si>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</si>
  <si>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</si>
  <si>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</si>
  <si>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</si>
  <si>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</si>
  <si>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</si>
  <si>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</si>
  <si>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</si>
  <si>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</si>
  <si>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</si>
  <si>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</si>
  <si>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</si>
  <si>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</si>
  <si>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</si>
  <si>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</si>
  <si>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</si>
  <si>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</si>
  <si>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</si>
  <si>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</si>
  <si>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</si>
  <si>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</si>
  <si>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</si>
  <si>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</si>
  <si>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</si>
  <si>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</si>
  <si>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</si>
  <si>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</si>
  <si>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</si>
  <si>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</si>
  <si>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</si>
  <si>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</si>
  <si>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</si>
  <si>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</si>
  <si>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</si>
  <si>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</si>
  <si>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</si>
  <si>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</si>
  <si>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</si>
  <si>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</si>
  <si>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</si>
  <si>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</si>
  <si>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</si>
  <si>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</si>
  <si>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</si>
  <si>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</si>
  <si>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</si>
  <si>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</si>
  <si>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</si>
  <si>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</si>
  <si>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</si>
  <si>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</si>
  <si>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</si>
  <si>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</si>
  <si>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</si>
  <si>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</si>
  <si>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</si>
  <si>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</si>
  <si>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</si>
  <si>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</si>
  <si>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</si>
  <si>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</si>
  <si>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</si>
  <si>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</si>
  <si>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</si>
  <si>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</si>
  <si>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</si>
  <si>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</si>
  <si>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</si>
  <si>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</si>
  <si>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</si>
  <si>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</si>
  <si>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</si>
  <si>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</si>
  <si>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</si>
  <si>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</si>
  <si>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</si>
  <si>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</si>
  <si>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</si>
  <si>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</si>
  <si>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</si>
  <si>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</si>
  <si>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</si>
  <si>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</si>
  <si>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</si>
  <si>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</si>
  <si>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</si>
  <si>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</si>
  <si>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</si>
  <si>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</si>
  <si>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</si>
  <si>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</si>
  <si>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</si>
  <si>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</si>
  <si>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Поставка ручной машины для снятия фаски с труб ТВР-90</t>
  </si>
  <si>
    <t>Снятие внешней фаски на трубах, торцевания и внутренней фаски.</t>
  </si>
  <si>
    <t xml:space="preserve">Снижение времени на выполнение торцевания и снятие фаски. В настоящее время данные работы  производится вручную, а не механизированным способом. </t>
  </si>
  <si>
    <t>по состоянию на 01.01.2022</t>
  </si>
  <si>
    <t>по состоянию на 01.01.2023</t>
  </si>
  <si>
    <t>Год раскрытия информации: 2023 год</t>
  </si>
  <si>
    <t>N_KGK_07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</si>
</sst>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0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horizontal="center"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SheetLayoutView="85" workbookViewId="0">
      <selection activeCell="F15" sqref="F15"/>
    </sheetView>
  </sheetViews>
  <sheetFormatPr defaultColWidth="9.109375" defaultRowHeight="14.4" x14ac:dyDescent="0.3"/>
  <cols>
    <col min="1" max="1" width="6.109375" style="243" customWidth="1"/>
    <col min="2" max="2" width="53.5546875" style="243" customWidth="1"/>
    <col min="3" max="3" width="91.44140625" style="243" customWidth="1"/>
    <col min="4" max="4" width="12" style="243" customWidth="1"/>
    <col min="5" max="5" width="14.44140625" style="243" customWidth="1"/>
    <col min="6" max="6" width="36.5546875" style="243" customWidth="1"/>
    <col min="7" max="7" width="20" style="243" customWidth="1"/>
    <col min="8" max="8" width="25.5546875" style="243" customWidth="1"/>
    <col min="9" max="9" width="16.44140625" style="243" customWidth="1"/>
    <col min="10" max="16384" width="9.109375" style="243"/>
  </cols>
  <sheetData>
    <row r="1" spans="1:22" s="210" customFormat="1" ht="18" x14ac:dyDescent="0.25">
      <c r="C1" s="212" t="s">
        <v>70</v>
      </c>
    </row>
    <row r="2" spans="1:22" s="210" customFormat="1" ht="18" x14ac:dyDescent="0.35">
      <c r="C2" s="213" t="s">
        <v>11</v>
      </c>
    </row>
    <row r="3" spans="1:22" s="210" customFormat="1" ht="18" x14ac:dyDescent="0.35">
      <c r="A3" s="229"/>
      <c r="C3" s="213" t="s">
        <v>69</v>
      </c>
    </row>
    <row r="4" spans="1:22" s="210" customFormat="1" ht="18" x14ac:dyDescent="0.35">
      <c r="A4" s="229"/>
      <c r="H4" s="213"/>
    </row>
    <row r="5" spans="1:22" s="210" customFormat="1" ht="15.6" x14ac:dyDescent="0.3">
      <c r="A5" s="285" t="s">
        <v>585</v>
      </c>
      <c r="B5" s="285"/>
      <c r="C5" s="285"/>
      <c r="D5" s="215"/>
      <c r="E5" s="215"/>
      <c r="F5" s="215"/>
      <c r="G5" s="215"/>
      <c r="H5" s="215"/>
      <c r="I5" s="215"/>
      <c r="J5" s="215"/>
    </row>
    <row r="6" spans="1:22" s="210" customFormat="1" ht="18" x14ac:dyDescent="0.35">
      <c r="A6" s="229"/>
      <c r="H6" s="213"/>
    </row>
    <row r="7" spans="1:22" s="210" customFormat="1" ht="17.399999999999999" x14ac:dyDescent="0.25">
      <c r="A7" s="289" t="s">
        <v>10</v>
      </c>
      <c r="B7" s="289"/>
      <c r="C7" s="289"/>
      <c r="D7" s="230"/>
      <c r="E7" s="230"/>
      <c r="F7" s="230"/>
      <c r="G7" s="230"/>
      <c r="H7" s="230"/>
      <c r="I7" s="230"/>
      <c r="J7" s="230"/>
      <c r="K7" s="230"/>
      <c r="L7" s="230"/>
      <c r="M7" s="230"/>
      <c r="N7" s="230"/>
      <c r="O7" s="230"/>
      <c r="P7" s="230"/>
      <c r="Q7" s="230"/>
      <c r="R7" s="230"/>
      <c r="S7" s="230"/>
      <c r="T7" s="230"/>
      <c r="U7" s="230"/>
      <c r="V7" s="230"/>
    </row>
    <row r="8" spans="1:22" s="210" customFormat="1" ht="17.399999999999999" x14ac:dyDescent="0.25">
      <c r="A8" s="231"/>
      <c r="B8" s="231"/>
      <c r="C8" s="231"/>
      <c r="D8" s="231"/>
      <c r="E8" s="231"/>
      <c r="F8" s="231"/>
      <c r="G8" s="231"/>
      <c r="H8" s="231"/>
      <c r="I8" s="230"/>
      <c r="J8" s="230"/>
      <c r="K8" s="230"/>
      <c r="L8" s="230"/>
      <c r="M8" s="230"/>
      <c r="N8" s="230"/>
      <c r="O8" s="230"/>
      <c r="P8" s="230"/>
      <c r="Q8" s="230"/>
      <c r="R8" s="230"/>
      <c r="S8" s="230"/>
      <c r="T8" s="230"/>
      <c r="U8" s="230"/>
      <c r="V8" s="230"/>
    </row>
    <row r="9" spans="1:22" s="210" customFormat="1" ht="17.399999999999999" x14ac:dyDescent="0.25">
      <c r="A9" s="290" t="s">
        <v>570</v>
      </c>
      <c r="B9" s="290"/>
      <c r="C9" s="290"/>
      <c r="D9" s="232"/>
      <c r="E9" s="232"/>
      <c r="F9" s="232"/>
      <c r="G9" s="232"/>
      <c r="H9" s="232"/>
      <c r="I9" s="230"/>
      <c r="J9" s="230"/>
      <c r="K9" s="230"/>
      <c r="L9" s="230"/>
      <c r="M9" s="230"/>
      <c r="N9" s="230"/>
      <c r="O9" s="230"/>
      <c r="P9" s="230"/>
      <c r="Q9" s="230"/>
      <c r="R9" s="230"/>
      <c r="S9" s="230"/>
      <c r="T9" s="230"/>
      <c r="U9" s="230"/>
      <c r="V9" s="230"/>
    </row>
    <row r="10" spans="1:22" s="210" customFormat="1" ht="17.399999999999999" x14ac:dyDescent="0.25">
      <c r="A10" s="286" t="s">
        <v>9</v>
      </c>
      <c r="B10" s="286"/>
      <c r="C10" s="286"/>
      <c r="D10" s="233"/>
      <c r="E10" s="233"/>
      <c r="F10" s="233"/>
      <c r="G10" s="233"/>
      <c r="H10" s="233"/>
      <c r="I10" s="230"/>
      <c r="J10" s="230"/>
      <c r="K10" s="230"/>
      <c r="L10" s="230"/>
      <c r="M10" s="230"/>
      <c r="N10" s="230"/>
      <c r="O10" s="230"/>
      <c r="P10" s="230"/>
      <c r="Q10" s="230"/>
      <c r="R10" s="230"/>
      <c r="S10" s="230"/>
      <c r="T10" s="230"/>
      <c r="U10" s="230"/>
      <c r="V10" s="230"/>
    </row>
    <row r="11" spans="1:22" s="210" customFormat="1" ht="17.399999999999999" x14ac:dyDescent="0.25">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210" customFormat="1" ht="17.399999999999999" x14ac:dyDescent="0.25">
      <c r="A12" s="288" t="s">
        <v>586</v>
      </c>
      <c r="B12" s="288"/>
      <c r="C12" s="288"/>
      <c r="D12" s="232"/>
      <c r="E12" s="232"/>
      <c r="F12" s="232"/>
      <c r="G12" s="232"/>
      <c r="H12" s="232"/>
      <c r="I12" s="230"/>
      <c r="J12" s="230"/>
      <c r="K12" s="230"/>
      <c r="L12" s="230"/>
      <c r="M12" s="230"/>
      <c r="N12" s="230"/>
      <c r="O12" s="230"/>
      <c r="P12" s="230"/>
      <c r="Q12" s="230"/>
      <c r="R12" s="230"/>
      <c r="S12" s="230"/>
      <c r="T12" s="230"/>
      <c r="U12" s="230"/>
      <c r="V12" s="230"/>
    </row>
    <row r="13" spans="1:22" s="210" customFormat="1" ht="17.399999999999999" x14ac:dyDescent="0.25">
      <c r="A13" s="286" t="s">
        <v>8</v>
      </c>
      <c r="B13" s="286"/>
      <c r="C13" s="286"/>
      <c r="D13" s="233"/>
      <c r="E13" s="233"/>
      <c r="F13" s="233"/>
      <c r="G13" s="233"/>
      <c r="H13" s="233"/>
      <c r="I13" s="230"/>
      <c r="J13" s="230"/>
      <c r="K13" s="230"/>
      <c r="L13" s="230"/>
      <c r="M13" s="230"/>
      <c r="N13" s="230"/>
      <c r="O13" s="230"/>
      <c r="P13" s="230"/>
      <c r="Q13" s="230"/>
      <c r="R13" s="230"/>
      <c r="S13" s="230"/>
      <c r="T13" s="230"/>
      <c r="U13" s="230"/>
      <c r="V13" s="230"/>
    </row>
    <row r="14" spans="1:22" s="210" customFormat="1" ht="18"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5" customFormat="1" ht="31.5" customHeight="1" x14ac:dyDescent="0.25">
      <c r="A15" s="291" t="s">
        <v>580</v>
      </c>
      <c r="B15" s="291"/>
      <c r="C15" s="291"/>
      <c r="D15" s="232"/>
      <c r="E15" s="232"/>
      <c r="F15" s="232"/>
      <c r="G15" s="232"/>
      <c r="H15" s="232"/>
      <c r="I15" s="232"/>
      <c r="J15" s="232"/>
      <c r="K15" s="232"/>
      <c r="L15" s="232"/>
      <c r="M15" s="232"/>
      <c r="N15" s="232"/>
      <c r="O15" s="232"/>
      <c r="P15" s="232"/>
      <c r="Q15" s="232"/>
      <c r="R15" s="232"/>
      <c r="S15" s="232"/>
      <c r="T15" s="232"/>
      <c r="U15" s="232"/>
      <c r="V15" s="232"/>
    </row>
    <row r="16" spans="1:22" s="235" customFormat="1" ht="15.6" x14ac:dyDescent="0.25">
      <c r="A16" s="286" t="s">
        <v>7</v>
      </c>
      <c r="B16" s="286"/>
      <c r="C16" s="286"/>
      <c r="D16" s="233"/>
      <c r="E16" s="233"/>
      <c r="F16" s="233"/>
      <c r="G16" s="233"/>
      <c r="H16" s="233"/>
      <c r="I16" s="233"/>
      <c r="J16" s="233"/>
      <c r="K16" s="233"/>
      <c r="L16" s="233"/>
      <c r="M16" s="233"/>
      <c r="N16" s="233"/>
      <c r="O16" s="233"/>
      <c r="P16" s="233"/>
      <c r="Q16" s="233"/>
      <c r="R16" s="233"/>
      <c r="S16" s="233"/>
      <c r="T16" s="233"/>
      <c r="U16" s="233"/>
      <c r="V16" s="233"/>
    </row>
    <row r="17" spans="1:22" s="235" customFormat="1" ht="18" x14ac:dyDescent="0.25">
      <c r="A17" s="234"/>
      <c r="B17" s="234"/>
      <c r="C17" s="234"/>
      <c r="D17" s="234"/>
      <c r="E17" s="234"/>
      <c r="F17" s="234"/>
      <c r="G17" s="234"/>
      <c r="H17" s="234"/>
      <c r="I17" s="234"/>
      <c r="J17" s="234"/>
      <c r="K17" s="234"/>
      <c r="L17" s="234"/>
      <c r="M17" s="234"/>
      <c r="N17" s="234"/>
      <c r="O17" s="234"/>
      <c r="P17" s="234"/>
      <c r="Q17" s="234"/>
      <c r="R17" s="234"/>
      <c r="S17" s="234"/>
    </row>
    <row r="18" spans="1:22" s="235" customFormat="1" ht="17.399999999999999" x14ac:dyDescent="0.25">
      <c r="A18" s="287" t="s">
        <v>523</v>
      </c>
      <c r="B18" s="288"/>
      <c r="C18" s="288"/>
      <c r="D18" s="236"/>
      <c r="E18" s="236"/>
      <c r="F18" s="236"/>
      <c r="G18" s="236"/>
      <c r="H18" s="236"/>
      <c r="I18" s="236"/>
      <c r="J18" s="236"/>
      <c r="K18" s="236"/>
      <c r="L18" s="236"/>
      <c r="M18" s="236"/>
      <c r="N18" s="236"/>
      <c r="O18" s="236"/>
      <c r="P18" s="236"/>
      <c r="Q18" s="236"/>
      <c r="R18" s="236"/>
      <c r="S18" s="236"/>
      <c r="T18" s="236"/>
      <c r="U18" s="236"/>
      <c r="V18" s="236"/>
    </row>
    <row r="19" spans="1:22" s="235" customFormat="1" ht="18" x14ac:dyDescent="0.25">
      <c r="A19" s="233"/>
      <c r="B19" s="233"/>
      <c r="C19" s="233"/>
      <c r="D19" s="233"/>
      <c r="E19" s="233"/>
      <c r="F19" s="233"/>
      <c r="G19" s="233"/>
      <c r="H19" s="233"/>
      <c r="I19" s="234"/>
      <c r="J19" s="234"/>
      <c r="K19" s="234"/>
      <c r="L19" s="234"/>
      <c r="M19" s="234"/>
      <c r="N19" s="234"/>
      <c r="O19" s="234"/>
      <c r="P19" s="234"/>
      <c r="Q19" s="234"/>
      <c r="R19" s="234"/>
      <c r="S19" s="234"/>
    </row>
    <row r="20" spans="1:22" s="235" customFormat="1" ht="18" x14ac:dyDescent="0.25">
      <c r="A20" s="237" t="s">
        <v>6</v>
      </c>
      <c r="B20" s="238" t="s">
        <v>68</v>
      </c>
      <c r="C20" s="239" t="s">
        <v>67</v>
      </c>
      <c r="D20" s="233"/>
      <c r="E20" s="233"/>
      <c r="F20" s="233"/>
      <c r="G20" s="233"/>
      <c r="H20" s="233"/>
      <c r="I20" s="234"/>
      <c r="J20" s="234"/>
      <c r="K20" s="234"/>
      <c r="L20" s="234"/>
      <c r="M20" s="234"/>
      <c r="N20" s="234"/>
      <c r="O20" s="234"/>
      <c r="P20" s="234"/>
      <c r="Q20" s="234"/>
      <c r="R20" s="234"/>
      <c r="S20" s="234"/>
    </row>
    <row r="21" spans="1:22" s="235" customFormat="1" ht="18" x14ac:dyDescent="0.25">
      <c r="A21" s="239">
        <v>1</v>
      </c>
      <c r="B21" s="238">
        <v>2</v>
      </c>
      <c r="C21" s="239">
        <v>3</v>
      </c>
      <c r="D21" s="233"/>
      <c r="E21" s="233"/>
      <c r="F21" s="233"/>
      <c r="G21" s="233"/>
      <c r="H21" s="233"/>
      <c r="I21" s="234"/>
      <c r="J21" s="234"/>
      <c r="K21" s="234"/>
      <c r="L21" s="234"/>
      <c r="M21" s="234"/>
      <c r="N21" s="234"/>
      <c r="O21" s="234"/>
      <c r="P21" s="234"/>
      <c r="Q21" s="234"/>
      <c r="R21" s="234"/>
      <c r="S21" s="234"/>
    </row>
    <row r="22" spans="1:22" s="235" customFormat="1" ht="31.2" x14ac:dyDescent="0.25">
      <c r="A22" s="240" t="s">
        <v>66</v>
      </c>
      <c r="B22" s="241" t="s">
        <v>357</v>
      </c>
      <c r="C22" s="239" t="s">
        <v>577</v>
      </c>
      <c r="D22" s="233"/>
      <c r="E22" s="233"/>
      <c r="F22" s="233"/>
      <c r="G22" s="233"/>
      <c r="H22" s="233"/>
      <c r="I22" s="234"/>
      <c r="J22" s="234"/>
      <c r="K22" s="234"/>
      <c r="L22" s="234"/>
      <c r="M22" s="234"/>
      <c r="N22" s="234"/>
      <c r="O22" s="234"/>
      <c r="P22" s="234"/>
      <c r="Q22" s="234"/>
      <c r="R22" s="234"/>
      <c r="S22" s="234"/>
    </row>
    <row r="23" spans="1:22" s="235" customFormat="1" ht="31.2" x14ac:dyDescent="0.25">
      <c r="A23" s="240" t="s">
        <v>64</v>
      </c>
      <c r="B23" s="237" t="s">
        <v>65</v>
      </c>
      <c r="C23" s="239" t="s">
        <v>578</v>
      </c>
      <c r="D23" s="233"/>
      <c r="E23" s="233"/>
      <c r="F23" s="233"/>
      <c r="G23" s="233"/>
      <c r="H23" s="233"/>
      <c r="I23" s="234"/>
      <c r="J23" s="234"/>
      <c r="K23" s="234"/>
      <c r="L23" s="234"/>
      <c r="M23" s="234"/>
      <c r="N23" s="234"/>
      <c r="O23" s="234"/>
      <c r="P23" s="234"/>
      <c r="Q23" s="234"/>
      <c r="R23" s="234"/>
      <c r="S23" s="234"/>
    </row>
    <row r="24" spans="1:22" s="235" customFormat="1" ht="18" x14ac:dyDescent="0.25">
      <c r="A24" s="282"/>
      <c r="B24" s="283"/>
      <c r="C24" s="284"/>
      <c r="D24" s="233"/>
      <c r="E24" s="233"/>
      <c r="F24" s="233"/>
      <c r="G24" s="233"/>
      <c r="H24" s="233"/>
      <c r="I24" s="234"/>
      <c r="J24" s="234"/>
      <c r="K24" s="234"/>
      <c r="L24" s="234"/>
      <c r="M24" s="234"/>
      <c r="N24" s="234"/>
      <c r="O24" s="234"/>
      <c r="P24" s="234"/>
      <c r="Q24" s="234"/>
      <c r="R24" s="234"/>
      <c r="S24" s="234"/>
    </row>
    <row r="25" spans="1:22" s="235" customFormat="1" ht="46.8" x14ac:dyDescent="0.25">
      <c r="A25" s="240" t="s">
        <v>63</v>
      </c>
      <c r="B25" s="242" t="s">
        <v>471</v>
      </c>
      <c r="C25" s="237" t="s">
        <v>571</v>
      </c>
      <c r="D25" s="233"/>
      <c r="E25" s="233"/>
      <c r="F25" s="233"/>
      <c r="G25" s="233"/>
      <c r="H25" s="234"/>
      <c r="I25" s="234"/>
      <c r="J25" s="234"/>
      <c r="K25" s="234"/>
      <c r="L25" s="234"/>
      <c r="M25" s="234"/>
      <c r="N25" s="234"/>
      <c r="O25" s="234"/>
      <c r="P25" s="234"/>
      <c r="Q25" s="234"/>
      <c r="R25" s="234"/>
    </row>
    <row r="26" spans="1:22" s="235" customFormat="1" ht="31.2" x14ac:dyDescent="0.25">
      <c r="A26" s="240" t="s">
        <v>62</v>
      </c>
      <c r="B26" s="242" t="s">
        <v>76</v>
      </c>
      <c r="C26" s="237" t="s">
        <v>541</v>
      </c>
      <c r="D26" s="233"/>
      <c r="E26" s="233"/>
      <c r="F26" s="233"/>
      <c r="G26" s="233"/>
      <c r="H26" s="234"/>
      <c r="I26" s="234"/>
      <c r="J26" s="234"/>
      <c r="K26" s="234"/>
      <c r="L26" s="234"/>
      <c r="M26" s="234"/>
      <c r="N26" s="234"/>
      <c r="O26" s="234"/>
      <c r="P26" s="234"/>
      <c r="Q26" s="234"/>
      <c r="R26" s="234"/>
    </row>
    <row r="27" spans="1:22" s="235" customFormat="1" ht="46.8" x14ac:dyDescent="0.25">
      <c r="A27" s="240" t="s">
        <v>60</v>
      </c>
      <c r="B27" s="242" t="s">
        <v>75</v>
      </c>
      <c r="C27" s="237" t="s">
        <v>572</v>
      </c>
      <c r="D27" s="233"/>
      <c r="E27" s="233"/>
      <c r="F27" s="233"/>
      <c r="G27" s="233"/>
      <c r="H27" s="234"/>
      <c r="I27" s="234"/>
      <c r="J27" s="234"/>
      <c r="K27" s="234"/>
      <c r="L27" s="234"/>
      <c r="M27" s="234"/>
      <c r="N27" s="234"/>
      <c r="O27" s="234"/>
      <c r="P27" s="234"/>
      <c r="Q27" s="234"/>
      <c r="R27" s="234"/>
    </row>
    <row r="28" spans="1:22" s="235" customFormat="1" ht="18" x14ac:dyDescent="0.25">
      <c r="A28" s="240" t="s">
        <v>59</v>
      </c>
      <c r="B28" s="242" t="s">
        <v>472</v>
      </c>
      <c r="C28" s="237" t="s">
        <v>574</v>
      </c>
      <c r="D28" s="233"/>
      <c r="E28" s="233"/>
      <c r="F28" s="233"/>
      <c r="G28" s="233"/>
      <c r="H28" s="234"/>
      <c r="I28" s="234"/>
      <c r="J28" s="234"/>
      <c r="K28" s="234"/>
      <c r="L28" s="234"/>
      <c r="M28" s="234"/>
      <c r="N28" s="234"/>
      <c r="O28" s="234"/>
      <c r="P28" s="234"/>
      <c r="Q28" s="234"/>
      <c r="R28" s="234"/>
    </row>
    <row r="29" spans="1:22" s="235" customFormat="1" ht="31.2" x14ac:dyDescent="0.25">
      <c r="A29" s="240" t="s">
        <v>57</v>
      </c>
      <c r="B29" s="242" t="s">
        <v>473</v>
      </c>
      <c r="C29" s="237" t="s">
        <v>574</v>
      </c>
      <c r="D29" s="233"/>
      <c r="E29" s="233"/>
      <c r="F29" s="233"/>
      <c r="G29" s="233"/>
      <c r="H29" s="234"/>
      <c r="I29" s="234"/>
      <c r="J29" s="234"/>
      <c r="K29" s="234"/>
      <c r="L29" s="234"/>
      <c r="M29" s="234"/>
      <c r="N29" s="234"/>
      <c r="O29" s="234"/>
      <c r="P29" s="234"/>
      <c r="Q29" s="234"/>
      <c r="R29" s="234"/>
    </row>
    <row r="30" spans="1:22" s="235" customFormat="1" ht="31.2" x14ac:dyDescent="0.25">
      <c r="A30" s="240" t="s">
        <v>55</v>
      </c>
      <c r="B30" s="242" t="s">
        <v>474</v>
      </c>
      <c r="C30" s="237" t="s">
        <v>574</v>
      </c>
      <c r="D30" s="233"/>
      <c r="E30" s="233"/>
      <c r="F30" s="233"/>
      <c r="G30" s="233"/>
      <c r="H30" s="234"/>
      <c r="I30" s="234"/>
      <c r="J30" s="234"/>
      <c r="K30" s="234"/>
      <c r="L30" s="234"/>
      <c r="M30" s="234"/>
      <c r="N30" s="234"/>
      <c r="O30" s="234"/>
      <c r="P30" s="234"/>
      <c r="Q30" s="234"/>
      <c r="R30" s="234"/>
    </row>
    <row r="31" spans="1:22" s="235" customFormat="1" ht="31.2" x14ac:dyDescent="0.25">
      <c r="A31" s="240" t="s">
        <v>74</v>
      </c>
      <c r="B31" s="242" t="s">
        <v>475</v>
      </c>
      <c r="C31" s="237" t="s">
        <v>574</v>
      </c>
      <c r="D31" s="233"/>
      <c r="E31" s="233"/>
      <c r="F31" s="233"/>
      <c r="G31" s="233"/>
      <c r="H31" s="234"/>
      <c r="I31" s="234"/>
      <c r="J31" s="234"/>
      <c r="K31" s="234"/>
      <c r="L31" s="234"/>
      <c r="M31" s="234"/>
      <c r="N31" s="234"/>
      <c r="O31" s="234"/>
      <c r="P31" s="234"/>
      <c r="Q31" s="234"/>
      <c r="R31" s="234"/>
    </row>
    <row r="32" spans="1:22" s="235" customFormat="1" ht="31.2" x14ac:dyDescent="0.25">
      <c r="A32" s="240" t="s">
        <v>72</v>
      </c>
      <c r="B32" s="242" t="s">
        <v>476</v>
      </c>
      <c r="C32" s="237" t="s">
        <v>574</v>
      </c>
      <c r="D32" s="233"/>
      <c r="E32" s="233"/>
      <c r="F32" s="233"/>
      <c r="G32" s="233"/>
      <c r="H32" s="234"/>
      <c r="I32" s="234"/>
      <c r="J32" s="234"/>
      <c r="K32" s="234"/>
      <c r="L32" s="234"/>
      <c r="M32" s="234"/>
      <c r="N32" s="234"/>
      <c r="O32" s="234"/>
      <c r="P32" s="234"/>
      <c r="Q32" s="234"/>
      <c r="R32" s="234"/>
    </row>
    <row r="33" spans="1:18" s="235" customFormat="1" ht="78" x14ac:dyDescent="0.25">
      <c r="A33" s="240" t="s">
        <v>71</v>
      </c>
      <c r="B33" s="242" t="s">
        <v>477</v>
      </c>
      <c r="C33" s="237" t="s">
        <v>556</v>
      </c>
      <c r="D33" s="233"/>
      <c r="E33" s="233"/>
      <c r="F33" s="233"/>
      <c r="G33" s="233"/>
      <c r="H33" s="234"/>
      <c r="I33" s="234"/>
      <c r="J33" s="234"/>
      <c r="K33" s="234"/>
      <c r="L33" s="234"/>
      <c r="M33" s="234"/>
      <c r="N33" s="234"/>
      <c r="O33" s="234"/>
      <c r="P33" s="234"/>
      <c r="Q33" s="234"/>
      <c r="R33" s="234"/>
    </row>
    <row r="34" spans="1:18" ht="93.6" x14ac:dyDescent="0.3">
      <c r="A34" s="240" t="s">
        <v>492</v>
      </c>
      <c r="B34" s="242" t="s">
        <v>478</v>
      </c>
      <c r="C34" s="237" t="s">
        <v>556</v>
      </c>
    </row>
    <row r="35" spans="1:18" ht="46.8" x14ac:dyDescent="0.3">
      <c r="A35" s="240" t="s">
        <v>481</v>
      </c>
      <c r="B35" s="242" t="s">
        <v>73</v>
      </c>
      <c r="C35" s="237" t="s">
        <v>574</v>
      </c>
    </row>
    <row r="36" spans="1:18" ht="31.2" x14ac:dyDescent="0.3">
      <c r="A36" s="240" t="s">
        <v>493</v>
      </c>
      <c r="B36" s="242" t="s">
        <v>479</v>
      </c>
      <c r="C36" s="237" t="s">
        <v>574</v>
      </c>
    </row>
    <row r="37" spans="1:18" ht="15.6" x14ac:dyDescent="0.3">
      <c r="A37" s="240" t="s">
        <v>482</v>
      </c>
      <c r="B37" s="242" t="s">
        <v>480</v>
      </c>
      <c r="C37" s="237" t="s">
        <v>574</v>
      </c>
    </row>
    <row r="38" spans="1:18" ht="15.6" x14ac:dyDescent="0.3">
      <c r="A38" s="240" t="s">
        <v>494</v>
      </c>
      <c r="B38" s="242" t="s">
        <v>239</v>
      </c>
      <c r="C38" s="237" t="s">
        <v>574</v>
      </c>
    </row>
    <row r="39" spans="1:18" ht="15.6" x14ac:dyDescent="0.3">
      <c r="A39" s="282"/>
      <c r="B39" s="283"/>
      <c r="C39" s="284"/>
    </row>
    <row r="40" spans="1:18" ht="62.4" x14ac:dyDescent="0.3">
      <c r="A40" s="240" t="s">
        <v>483</v>
      </c>
      <c r="B40" s="242" t="s">
        <v>536</v>
      </c>
      <c r="C40" s="244" t="s">
        <v>556</v>
      </c>
    </row>
    <row r="41" spans="1:18" ht="93.6" x14ac:dyDescent="0.3">
      <c r="A41" s="240" t="s">
        <v>495</v>
      </c>
      <c r="B41" s="242" t="s">
        <v>518</v>
      </c>
      <c r="C41" s="245" t="s">
        <v>556</v>
      </c>
    </row>
    <row r="42" spans="1:18" ht="62.4" x14ac:dyDescent="0.3">
      <c r="A42" s="240" t="s">
        <v>484</v>
      </c>
      <c r="B42" s="242" t="s">
        <v>533</v>
      </c>
      <c r="C42" s="245" t="s">
        <v>556</v>
      </c>
    </row>
    <row r="43" spans="1:18" ht="171.6" x14ac:dyDescent="0.3">
      <c r="A43" s="240" t="s">
        <v>498</v>
      </c>
      <c r="B43" s="242" t="s">
        <v>499</v>
      </c>
      <c r="C43" s="237" t="s">
        <v>574</v>
      </c>
    </row>
    <row r="44" spans="1:18" ht="93.6" x14ac:dyDescent="0.3">
      <c r="A44" s="240" t="s">
        <v>485</v>
      </c>
      <c r="B44" s="242" t="s">
        <v>524</v>
      </c>
      <c r="C44" s="237" t="s">
        <v>556</v>
      </c>
    </row>
    <row r="45" spans="1:18" ht="78" x14ac:dyDescent="0.3">
      <c r="A45" s="240" t="s">
        <v>519</v>
      </c>
      <c r="B45" s="242" t="s">
        <v>525</v>
      </c>
      <c r="C45" s="237" t="s">
        <v>574</v>
      </c>
    </row>
    <row r="46" spans="1:18" ht="93.6" x14ac:dyDescent="0.3">
      <c r="A46" s="240" t="s">
        <v>486</v>
      </c>
      <c r="B46" s="242" t="s">
        <v>526</v>
      </c>
      <c r="C46" s="237" t="s">
        <v>574</v>
      </c>
    </row>
    <row r="47" spans="1:18" ht="15.6" x14ac:dyDescent="0.3">
      <c r="A47" s="282"/>
      <c r="B47" s="283"/>
      <c r="C47" s="284"/>
    </row>
    <row r="48" spans="1:18" ht="46.8" x14ac:dyDescent="0.3">
      <c r="A48" s="240" t="s">
        <v>520</v>
      </c>
      <c r="B48" s="242" t="s">
        <v>534</v>
      </c>
      <c r="C48" s="228">
        <f>'6.2. Паспорт фин осв ввод'!D24</f>
        <v>0.16811999999999999</v>
      </c>
    </row>
    <row r="49" spans="1:3" ht="46.8" x14ac:dyDescent="0.3">
      <c r="A49" s="240" t="s">
        <v>487</v>
      </c>
      <c r="B49" s="242" t="s">
        <v>535</v>
      </c>
      <c r="C49" s="228">
        <f>'6.2. Паспорт фин осв ввод'!D30</f>
        <v>0.1401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7" zoomScale="70" zoomScaleNormal="70" zoomScaleSheetLayoutView="70" workbookViewId="0">
      <selection activeCell="AQ40" sqref="AQ40"/>
    </sheetView>
  </sheetViews>
  <sheetFormatPr defaultColWidth="9.109375" defaultRowHeight="15.6" x14ac:dyDescent="0.3"/>
  <cols>
    <col min="1" max="1" width="9.109375" style="246"/>
    <col min="2" max="2" width="57.88671875" style="246" customWidth="1"/>
    <col min="3" max="3" width="13" style="246" customWidth="1"/>
    <col min="4" max="4" width="17.88671875" style="246" customWidth="1"/>
    <col min="5" max="6" width="14.88671875" style="246" customWidth="1"/>
    <col min="7" max="7" width="12.88671875" style="246" hidden="1" customWidth="1"/>
    <col min="8" max="11" width="7.5546875" style="246" hidden="1" customWidth="1"/>
    <col min="12" max="12" width="11.44140625" style="246" hidden="1" customWidth="1"/>
    <col min="13" max="15" width="7.5546875" style="246" hidden="1" customWidth="1"/>
    <col min="16" max="16" width="9.5546875" style="246" hidden="1" customWidth="1"/>
    <col min="17" max="19" width="7.5546875" style="246" hidden="1" customWidth="1"/>
    <col min="20" max="20" width="9.33203125" style="246" customWidth="1"/>
    <col min="21" max="23" width="7.5546875" style="246" customWidth="1"/>
    <col min="24" max="24" width="9.33203125" style="246" customWidth="1"/>
    <col min="25" max="27" width="7.5546875" style="246" customWidth="1"/>
    <col min="28" max="28" width="9.33203125" style="246" customWidth="1"/>
    <col min="29" max="29" width="7.5546875" style="246" customWidth="1"/>
    <col min="30" max="30" width="12.88671875" style="246" customWidth="1"/>
    <col min="31" max="31" width="7.5546875" style="246" customWidth="1"/>
    <col min="32" max="32" width="8.6640625" style="246" customWidth="1"/>
    <col min="33" max="35" width="7.5546875" style="246" customWidth="1"/>
    <col min="36" max="36" width="9.33203125" style="246" customWidth="1"/>
    <col min="37" max="39" width="7.5546875" style="246" customWidth="1"/>
    <col min="40" max="40" width="13.109375" style="246" customWidth="1"/>
    <col min="41" max="41" width="19.44140625" style="246" customWidth="1"/>
    <col min="42" max="16384" width="9.109375" style="246"/>
  </cols>
  <sheetData>
    <row r="1" spans="1:41" ht="18" x14ac:dyDescent="0.3">
      <c r="K1" s="212" t="s">
        <v>70</v>
      </c>
    </row>
    <row r="2" spans="1:41" ht="18" x14ac:dyDescent="0.35">
      <c r="K2" s="213" t="s">
        <v>11</v>
      </c>
    </row>
    <row r="3" spans="1:41" ht="18" x14ac:dyDescent="0.35">
      <c r="K3" s="213" t="s">
        <v>69</v>
      </c>
    </row>
    <row r="4" spans="1:41" ht="18.75" customHeight="1" x14ac:dyDescent="0.3">
      <c r="A4" s="285" t="str">
        <f>'1. паспорт местоположение'!A5:C5</f>
        <v>Год раскрытия информации: 2023 год</v>
      </c>
      <c r="B4" s="285"/>
      <c r="C4" s="285"/>
      <c r="D4" s="285"/>
      <c r="E4" s="285"/>
      <c r="F4" s="285"/>
      <c r="G4" s="285"/>
      <c r="H4" s="285"/>
      <c r="I4" s="285"/>
      <c r="J4" s="285"/>
      <c r="K4" s="285"/>
      <c r="L4" s="285"/>
      <c r="M4" s="285"/>
      <c r="N4" s="285"/>
      <c r="O4" s="285"/>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row>
    <row r="5" spans="1:41" ht="18" x14ac:dyDescent="0.35">
      <c r="AO5" s="213"/>
    </row>
    <row r="6" spans="1:41" ht="17.399999999999999" x14ac:dyDescent="0.3">
      <c r="A6" s="289" t="s">
        <v>10</v>
      </c>
      <c r="B6" s="289"/>
      <c r="C6" s="289"/>
      <c r="D6" s="289"/>
      <c r="E6" s="289"/>
      <c r="F6" s="289"/>
      <c r="G6" s="289"/>
      <c r="H6" s="289"/>
      <c r="I6" s="289"/>
      <c r="J6" s="289"/>
      <c r="K6" s="289"/>
      <c r="L6" s="289"/>
      <c r="M6" s="289"/>
      <c r="N6" s="289"/>
      <c r="O6" s="289"/>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row>
    <row r="7" spans="1:41" ht="17.399999999999999" x14ac:dyDescent="0.3">
      <c r="A7" s="230"/>
      <c r="B7" s="230"/>
      <c r="C7" s="230"/>
      <c r="D7" s="230"/>
      <c r="E7" s="230"/>
      <c r="F7" s="230"/>
      <c r="G7" s="230"/>
      <c r="H7" s="230"/>
      <c r="I7" s="230"/>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row>
    <row r="8" spans="1:41" x14ac:dyDescent="0.3">
      <c r="A8" s="290" t="str">
        <f>'1. паспорт местоположение'!A9:C9</f>
        <v xml:space="preserve">Акционерное общество "Калининградская генерирующая компания" </v>
      </c>
      <c r="B8" s="290"/>
      <c r="C8" s="290"/>
      <c r="D8" s="290"/>
      <c r="E8" s="290"/>
      <c r="F8" s="290"/>
      <c r="G8" s="290"/>
      <c r="H8" s="290"/>
      <c r="I8" s="290"/>
      <c r="J8" s="290"/>
      <c r="K8" s="290"/>
      <c r="L8" s="290"/>
      <c r="M8" s="290"/>
      <c r="N8" s="290"/>
      <c r="O8" s="290"/>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row>
    <row r="9" spans="1:41" ht="18.75" customHeight="1" x14ac:dyDescent="0.3">
      <c r="A9" s="286" t="s">
        <v>9</v>
      </c>
      <c r="B9" s="286"/>
      <c r="C9" s="286"/>
      <c r="D9" s="286"/>
      <c r="E9" s="286"/>
      <c r="F9" s="286"/>
      <c r="G9" s="286"/>
      <c r="H9" s="286"/>
      <c r="I9" s="286"/>
      <c r="J9" s="286"/>
      <c r="K9" s="286"/>
      <c r="L9" s="286"/>
      <c r="M9" s="286"/>
      <c r="N9" s="286"/>
      <c r="O9" s="286"/>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ht="17.399999999999999" x14ac:dyDescent="0.3">
      <c r="A10" s="230"/>
      <c r="B10" s="230"/>
      <c r="C10" s="230"/>
      <c r="D10" s="230"/>
      <c r="E10" s="230"/>
      <c r="F10" s="230"/>
      <c r="G10" s="230"/>
      <c r="H10" s="230"/>
      <c r="I10" s="230"/>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row>
    <row r="11" spans="1:41" x14ac:dyDescent="0.3">
      <c r="A11" s="290" t="str">
        <f>'1. паспорт местоположение'!A12:C12</f>
        <v>N_KGK_07</v>
      </c>
      <c r="B11" s="290"/>
      <c r="C11" s="290"/>
      <c r="D11" s="290"/>
      <c r="E11" s="290"/>
      <c r="F11" s="290"/>
      <c r="G11" s="290"/>
      <c r="H11" s="290"/>
      <c r="I11" s="290"/>
      <c r="J11" s="290"/>
      <c r="K11" s="290"/>
      <c r="L11" s="290"/>
      <c r="M11" s="290"/>
      <c r="N11" s="290"/>
      <c r="O11" s="290"/>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row>
    <row r="12" spans="1:41" x14ac:dyDescent="0.3">
      <c r="A12" s="286" t="s">
        <v>8</v>
      </c>
      <c r="B12" s="286"/>
      <c r="C12" s="286"/>
      <c r="D12" s="286"/>
      <c r="E12" s="286"/>
      <c r="F12" s="286"/>
      <c r="G12" s="286"/>
      <c r="H12" s="286"/>
      <c r="I12" s="286"/>
      <c r="J12" s="286"/>
      <c r="K12" s="286"/>
      <c r="L12" s="286"/>
      <c r="M12" s="286"/>
      <c r="N12" s="286"/>
      <c r="O12" s="286"/>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row>
    <row r="13" spans="1:41" ht="16.5" customHeight="1" x14ac:dyDescent="0.35">
      <c r="A13" s="251"/>
      <c r="B13" s="251"/>
      <c r="C13" s="251"/>
      <c r="D13" s="251"/>
      <c r="E13" s="251"/>
      <c r="F13" s="251"/>
      <c r="G13" s="251"/>
      <c r="H13" s="251"/>
      <c r="I13" s="251"/>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row>
    <row r="14" spans="1:41" x14ac:dyDescent="0.3">
      <c r="A14" s="290" t="str">
        <f>'1. паспорт местоположение'!A15:C15</f>
        <v>Поставка ручной машины для снятия фаски с труб ТВР-90</v>
      </c>
      <c r="B14" s="290"/>
      <c r="C14" s="290"/>
      <c r="D14" s="290"/>
      <c r="E14" s="290"/>
      <c r="F14" s="290"/>
      <c r="G14" s="290"/>
      <c r="H14" s="290"/>
      <c r="I14" s="290"/>
      <c r="J14" s="290"/>
      <c r="K14" s="290"/>
      <c r="L14" s="290"/>
      <c r="M14" s="290"/>
      <c r="N14" s="290"/>
      <c r="O14" s="290"/>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ht="15.75" customHeight="1" x14ac:dyDescent="0.3">
      <c r="A15" s="320" t="s">
        <v>7</v>
      </c>
      <c r="B15" s="320"/>
      <c r="C15" s="320"/>
      <c r="D15" s="320"/>
      <c r="E15" s="320"/>
      <c r="F15" s="320"/>
      <c r="G15" s="320"/>
      <c r="H15" s="320"/>
      <c r="I15" s="320"/>
      <c r="J15" s="320"/>
      <c r="K15" s="320"/>
      <c r="L15" s="320"/>
      <c r="M15" s="320"/>
      <c r="N15" s="320"/>
      <c r="O15" s="320"/>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x14ac:dyDescent="0.3">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8" spans="1:44" x14ac:dyDescent="0.3">
      <c r="A18" s="365" t="s">
        <v>508</v>
      </c>
      <c r="B18" s="365"/>
      <c r="C18" s="365"/>
      <c r="D18" s="365"/>
      <c r="E18" s="365"/>
      <c r="F18" s="365"/>
      <c r="G18" s="365"/>
      <c r="H18" s="365"/>
      <c r="I18" s="365"/>
      <c r="J18" s="365"/>
      <c r="K18" s="365"/>
      <c r="L18" s="365"/>
      <c r="M18" s="365"/>
      <c r="N18" s="365"/>
      <c r="O18" s="36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row>
    <row r="20" spans="1:44" ht="33" customHeight="1" x14ac:dyDescent="0.3">
      <c r="A20" s="362" t="s">
        <v>194</v>
      </c>
      <c r="B20" s="362" t="s">
        <v>193</v>
      </c>
      <c r="C20" s="366" t="s">
        <v>192</v>
      </c>
      <c r="D20" s="366"/>
      <c r="E20" s="367" t="s">
        <v>191</v>
      </c>
      <c r="F20" s="367"/>
      <c r="G20" s="368" t="s">
        <v>566</v>
      </c>
      <c r="H20" s="360" t="s">
        <v>542</v>
      </c>
      <c r="I20" s="361"/>
      <c r="J20" s="361"/>
      <c r="K20" s="361"/>
      <c r="L20" s="360" t="s">
        <v>543</v>
      </c>
      <c r="M20" s="361"/>
      <c r="N20" s="361"/>
      <c r="O20" s="361"/>
      <c r="P20" s="360" t="s">
        <v>557</v>
      </c>
      <c r="Q20" s="361"/>
      <c r="R20" s="361"/>
      <c r="S20" s="361"/>
      <c r="T20" s="360" t="s">
        <v>558</v>
      </c>
      <c r="U20" s="361"/>
      <c r="V20" s="361"/>
      <c r="W20" s="361"/>
      <c r="X20" s="360" t="s">
        <v>559</v>
      </c>
      <c r="Y20" s="361"/>
      <c r="Z20" s="361"/>
      <c r="AA20" s="361"/>
      <c r="AB20" s="360" t="s">
        <v>560</v>
      </c>
      <c r="AC20" s="361"/>
      <c r="AD20" s="361"/>
      <c r="AE20" s="361"/>
      <c r="AF20" s="360" t="s">
        <v>567</v>
      </c>
      <c r="AG20" s="361"/>
      <c r="AH20" s="361"/>
      <c r="AI20" s="361"/>
      <c r="AJ20" s="360" t="s">
        <v>568</v>
      </c>
      <c r="AK20" s="361"/>
      <c r="AL20" s="361"/>
      <c r="AM20" s="361"/>
      <c r="AN20" s="371" t="s">
        <v>190</v>
      </c>
      <c r="AO20" s="372"/>
      <c r="AP20" s="256"/>
      <c r="AQ20" s="256"/>
      <c r="AR20" s="256"/>
    </row>
    <row r="21" spans="1:44" ht="99.75" customHeight="1" x14ac:dyDescent="0.3">
      <c r="A21" s="363"/>
      <c r="B21" s="363"/>
      <c r="C21" s="366"/>
      <c r="D21" s="366"/>
      <c r="E21" s="367"/>
      <c r="F21" s="367"/>
      <c r="G21" s="369"/>
      <c r="H21" s="356" t="s">
        <v>3</v>
      </c>
      <c r="I21" s="356"/>
      <c r="J21" s="356" t="s">
        <v>555</v>
      </c>
      <c r="K21" s="356"/>
      <c r="L21" s="356" t="s">
        <v>3</v>
      </c>
      <c r="M21" s="356"/>
      <c r="N21" s="356" t="s">
        <v>188</v>
      </c>
      <c r="O21" s="356"/>
      <c r="P21" s="356" t="s">
        <v>3</v>
      </c>
      <c r="Q21" s="356"/>
      <c r="R21" s="356" t="s">
        <v>188</v>
      </c>
      <c r="S21" s="356"/>
      <c r="T21" s="356" t="s">
        <v>3</v>
      </c>
      <c r="U21" s="356"/>
      <c r="V21" s="356" t="s">
        <v>188</v>
      </c>
      <c r="W21" s="356"/>
      <c r="X21" s="356" t="s">
        <v>3</v>
      </c>
      <c r="Y21" s="356"/>
      <c r="Z21" s="356" t="s">
        <v>188</v>
      </c>
      <c r="AA21" s="356"/>
      <c r="AB21" s="356" t="s">
        <v>3</v>
      </c>
      <c r="AC21" s="356"/>
      <c r="AD21" s="356" t="s">
        <v>188</v>
      </c>
      <c r="AE21" s="356"/>
      <c r="AF21" s="356" t="s">
        <v>3</v>
      </c>
      <c r="AG21" s="356"/>
      <c r="AH21" s="356" t="s">
        <v>188</v>
      </c>
      <c r="AI21" s="356"/>
      <c r="AJ21" s="356" t="s">
        <v>3</v>
      </c>
      <c r="AK21" s="356"/>
      <c r="AL21" s="356" t="s">
        <v>188</v>
      </c>
      <c r="AM21" s="356"/>
      <c r="AN21" s="373"/>
      <c r="AO21" s="374"/>
    </row>
    <row r="22" spans="1:44" ht="89.25" customHeight="1" x14ac:dyDescent="0.3">
      <c r="A22" s="364"/>
      <c r="B22" s="364"/>
      <c r="C22" s="257" t="s">
        <v>3</v>
      </c>
      <c r="D22" s="257" t="s">
        <v>188</v>
      </c>
      <c r="E22" s="258" t="s">
        <v>583</v>
      </c>
      <c r="F22" s="258" t="s">
        <v>584</v>
      </c>
      <c r="G22" s="370"/>
      <c r="H22" s="259" t="s">
        <v>488</v>
      </c>
      <c r="I22" s="259" t="s">
        <v>489</v>
      </c>
      <c r="J22" s="259" t="s">
        <v>488</v>
      </c>
      <c r="K22" s="259" t="s">
        <v>489</v>
      </c>
      <c r="L22" s="259" t="s">
        <v>488</v>
      </c>
      <c r="M22" s="259" t="s">
        <v>489</v>
      </c>
      <c r="N22" s="259" t="s">
        <v>488</v>
      </c>
      <c r="O22" s="259" t="s">
        <v>489</v>
      </c>
      <c r="P22" s="259" t="s">
        <v>488</v>
      </c>
      <c r="Q22" s="259" t="s">
        <v>489</v>
      </c>
      <c r="R22" s="259" t="s">
        <v>488</v>
      </c>
      <c r="S22" s="259" t="s">
        <v>489</v>
      </c>
      <c r="T22" s="259" t="s">
        <v>488</v>
      </c>
      <c r="U22" s="259" t="s">
        <v>489</v>
      </c>
      <c r="V22" s="259" t="s">
        <v>488</v>
      </c>
      <c r="W22" s="259" t="s">
        <v>489</v>
      </c>
      <c r="X22" s="259" t="s">
        <v>488</v>
      </c>
      <c r="Y22" s="259" t="s">
        <v>489</v>
      </c>
      <c r="Z22" s="259" t="s">
        <v>488</v>
      </c>
      <c r="AA22" s="259" t="s">
        <v>489</v>
      </c>
      <c r="AB22" s="259" t="s">
        <v>488</v>
      </c>
      <c r="AC22" s="259" t="s">
        <v>489</v>
      </c>
      <c r="AD22" s="259" t="s">
        <v>488</v>
      </c>
      <c r="AE22" s="259" t="s">
        <v>489</v>
      </c>
      <c r="AF22" s="259" t="s">
        <v>488</v>
      </c>
      <c r="AG22" s="259" t="s">
        <v>489</v>
      </c>
      <c r="AH22" s="259" t="s">
        <v>488</v>
      </c>
      <c r="AI22" s="259" t="s">
        <v>489</v>
      </c>
      <c r="AJ22" s="259" t="s">
        <v>488</v>
      </c>
      <c r="AK22" s="259" t="s">
        <v>489</v>
      </c>
      <c r="AL22" s="259" t="s">
        <v>488</v>
      </c>
      <c r="AM22" s="259" t="s">
        <v>489</v>
      </c>
      <c r="AN22" s="257" t="s">
        <v>189</v>
      </c>
      <c r="AO22" s="257" t="s">
        <v>188</v>
      </c>
    </row>
    <row r="23" spans="1:44" ht="19.5" customHeight="1" x14ac:dyDescent="0.3">
      <c r="A23" s="260">
        <v>1</v>
      </c>
      <c r="B23" s="260">
        <f>A23+1</f>
        <v>2</v>
      </c>
      <c r="C23" s="260">
        <f t="shared" ref="C23:AO23" si="0">B23+1</f>
        <v>3</v>
      </c>
      <c r="D23" s="260">
        <f t="shared" si="0"/>
        <v>4</v>
      </c>
      <c r="E23" s="260">
        <f t="shared" si="0"/>
        <v>5</v>
      </c>
      <c r="F23" s="260">
        <f t="shared" si="0"/>
        <v>6</v>
      </c>
      <c r="G23" s="260">
        <f t="shared" si="0"/>
        <v>7</v>
      </c>
      <c r="H23" s="260">
        <f t="shared" si="0"/>
        <v>8</v>
      </c>
      <c r="I23" s="260">
        <f t="shared" si="0"/>
        <v>9</v>
      </c>
      <c r="J23" s="260">
        <f t="shared" si="0"/>
        <v>10</v>
      </c>
      <c r="K23" s="260">
        <f t="shared" si="0"/>
        <v>11</v>
      </c>
      <c r="L23" s="260">
        <f t="shared" si="0"/>
        <v>12</v>
      </c>
      <c r="M23" s="260">
        <f t="shared" si="0"/>
        <v>13</v>
      </c>
      <c r="N23" s="260">
        <f t="shared" si="0"/>
        <v>14</v>
      </c>
      <c r="O23" s="260">
        <f t="shared" si="0"/>
        <v>15</v>
      </c>
      <c r="P23" s="260">
        <f t="shared" si="0"/>
        <v>16</v>
      </c>
      <c r="Q23" s="260">
        <f t="shared" si="0"/>
        <v>17</v>
      </c>
      <c r="R23" s="260">
        <f t="shared" si="0"/>
        <v>18</v>
      </c>
      <c r="S23" s="260">
        <f t="shared" si="0"/>
        <v>19</v>
      </c>
      <c r="T23" s="260">
        <f t="shared" si="0"/>
        <v>20</v>
      </c>
      <c r="U23" s="260">
        <f t="shared" si="0"/>
        <v>21</v>
      </c>
      <c r="V23" s="260">
        <f t="shared" si="0"/>
        <v>22</v>
      </c>
      <c r="W23" s="260">
        <f t="shared" si="0"/>
        <v>23</v>
      </c>
      <c r="X23" s="260">
        <f t="shared" si="0"/>
        <v>24</v>
      </c>
      <c r="Y23" s="260">
        <f t="shared" si="0"/>
        <v>25</v>
      </c>
      <c r="Z23" s="260">
        <f t="shared" si="0"/>
        <v>26</v>
      </c>
      <c r="AA23" s="260">
        <f t="shared" si="0"/>
        <v>27</v>
      </c>
      <c r="AB23" s="260">
        <f t="shared" si="0"/>
        <v>28</v>
      </c>
      <c r="AC23" s="260">
        <f t="shared" si="0"/>
        <v>29</v>
      </c>
      <c r="AD23" s="260">
        <f t="shared" si="0"/>
        <v>30</v>
      </c>
      <c r="AE23" s="260">
        <f t="shared" si="0"/>
        <v>31</v>
      </c>
      <c r="AF23" s="260">
        <f t="shared" si="0"/>
        <v>32</v>
      </c>
      <c r="AG23" s="260">
        <f t="shared" si="0"/>
        <v>33</v>
      </c>
      <c r="AH23" s="260">
        <f t="shared" si="0"/>
        <v>34</v>
      </c>
      <c r="AI23" s="260">
        <f t="shared" si="0"/>
        <v>35</v>
      </c>
      <c r="AJ23" s="260">
        <f t="shared" si="0"/>
        <v>36</v>
      </c>
      <c r="AK23" s="260">
        <f t="shared" si="0"/>
        <v>37</v>
      </c>
      <c r="AL23" s="260">
        <f t="shared" si="0"/>
        <v>38</v>
      </c>
      <c r="AM23" s="260">
        <f t="shared" si="0"/>
        <v>39</v>
      </c>
      <c r="AN23" s="260">
        <f t="shared" si="0"/>
        <v>40</v>
      </c>
      <c r="AO23" s="260">
        <f t="shared" si="0"/>
        <v>41</v>
      </c>
    </row>
    <row r="24" spans="1:44" ht="47.25" customHeight="1" x14ac:dyDescent="0.3">
      <c r="A24" s="261">
        <v>1</v>
      </c>
      <c r="B24" s="262" t="s">
        <v>187</v>
      </c>
      <c r="C24" s="263">
        <f>P24+AB24</f>
        <v>0</v>
      </c>
      <c r="D24" s="263">
        <f>N24+R24+AD24+AH24</f>
        <v>0.16811999999999999</v>
      </c>
      <c r="E24" s="264">
        <v>0</v>
      </c>
      <c r="F24" s="263">
        <f>AH24</f>
        <v>0.16811999999999999</v>
      </c>
      <c r="G24" s="263">
        <f t="shared" ref="G24:AL24" si="1">SUM(G25:G29)</f>
        <v>0</v>
      </c>
      <c r="H24" s="263">
        <f t="shared" ref="H24" si="2">SUM(H25:H29)</f>
        <v>0</v>
      </c>
      <c r="I24" s="263">
        <f t="shared" si="1"/>
        <v>0</v>
      </c>
      <c r="J24" s="263">
        <f t="shared" si="1"/>
        <v>0</v>
      </c>
      <c r="K24" s="263">
        <f t="shared" si="1"/>
        <v>0</v>
      </c>
      <c r="L24" s="263">
        <f t="shared" ref="L24:P24" si="3">SUM(L25:L29)</f>
        <v>0</v>
      </c>
      <c r="M24" s="263">
        <f t="shared" si="3"/>
        <v>0</v>
      </c>
      <c r="N24" s="263">
        <f t="shared" si="3"/>
        <v>0</v>
      </c>
      <c r="O24" s="263">
        <f t="shared" si="3"/>
        <v>0</v>
      </c>
      <c r="P24" s="263">
        <f t="shared" si="3"/>
        <v>0</v>
      </c>
      <c r="Q24" s="263">
        <f t="shared" si="1"/>
        <v>0</v>
      </c>
      <c r="R24" s="263">
        <f t="shared" si="1"/>
        <v>0</v>
      </c>
      <c r="S24" s="263">
        <f t="shared" si="1"/>
        <v>0</v>
      </c>
      <c r="T24" s="263">
        <f t="shared" si="1"/>
        <v>0</v>
      </c>
      <c r="U24" s="263">
        <f t="shared" si="1"/>
        <v>0</v>
      </c>
      <c r="V24" s="263">
        <f t="shared" si="1"/>
        <v>0</v>
      </c>
      <c r="W24" s="263">
        <f t="shared" si="1"/>
        <v>0</v>
      </c>
      <c r="X24" s="263">
        <f t="shared" si="1"/>
        <v>0</v>
      </c>
      <c r="Y24" s="263">
        <f t="shared" si="1"/>
        <v>0</v>
      </c>
      <c r="Z24" s="263">
        <f t="shared" si="1"/>
        <v>0</v>
      </c>
      <c r="AA24" s="263">
        <f t="shared" si="1"/>
        <v>0</v>
      </c>
      <c r="AB24" s="263">
        <f t="shared" si="1"/>
        <v>0</v>
      </c>
      <c r="AC24" s="263">
        <f t="shared" si="1"/>
        <v>0</v>
      </c>
      <c r="AD24" s="263">
        <f>SUM(AD25:AD29)</f>
        <v>0</v>
      </c>
      <c r="AE24" s="263">
        <f t="shared" si="1"/>
        <v>0</v>
      </c>
      <c r="AF24" s="263">
        <f t="shared" si="1"/>
        <v>0</v>
      </c>
      <c r="AG24" s="263">
        <f t="shared" si="1"/>
        <v>0</v>
      </c>
      <c r="AH24" s="263">
        <f>SUM(AH25:AH29)</f>
        <v>0.16811999999999999</v>
      </c>
      <c r="AI24" s="263">
        <f t="shared" si="1"/>
        <v>2</v>
      </c>
      <c r="AJ24" s="263">
        <f t="shared" si="1"/>
        <v>0</v>
      </c>
      <c r="AK24" s="263">
        <f t="shared" si="1"/>
        <v>0</v>
      </c>
      <c r="AL24" s="263">
        <f t="shared" si="1"/>
        <v>0</v>
      </c>
      <c r="AM24" s="263">
        <f>SUM(AM25:AM29)</f>
        <v>0</v>
      </c>
      <c r="AN24" s="265">
        <f>H24+L24+P24+T24+AJ24+X24+AB24+AF24</f>
        <v>0</v>
      </c>
      <c r="AO24" s="265">
        <f>D24</f>
        <v>0.16811999999999999</v>
      </c>
    </row>
    <row r="25" spans="1:44" ht="24" customHeight="1" x14ac:dyDescent="0.3">
      <c r="A25" s="266" t="s">
        <v>186</v>
      </c>
      <c r="B25" s="267" t="s">
        <v>185</v>
      </c>
      <c r="C25" s="263">
        <f t="shared" ref="C25:C64" si="4">P25</f>
        <v>0</v>
      </c>
      <c r="D25" s="263">
        <f t="shared" ref="D25:D32" si="5">N25</f>
        <v>0</v>
      </c>
      <c r="E25" s="264">
        <v>0</v>
      </c>
      <c r="F25" s="264">
        <f t="shared" ref="F25:F64" si="6">AH25</f>
        <v>0</v>
      </c>
      <c r="G25" s="264">
        <v>0</v>
      </c>
      <c r="H25" s="264">
        <v>0</v>
      </c>
      <c r="I25" s="264">
        <v>0</v>
      </c>
      <c r="J25" s="264">
        <v>0</v>
      </c>
      <c r="K25" s="264">
        <v>0</v>
      </c>
      <c r="L25" s="264">
        <v>0</v>
      </c>
      <c r="M25" s="264">
        <v>0</v>
      </c>
      <c r="N25" s="264">
        <v>0</v>
      </c>
      <c r="O25" s="264">
        <v>0</v>
      </c>
      <c r="P25" s="264">
        <v>0</v>
      </c>
      <c r="Q25" s="264">
        <v>0</v>
      </c>
      <c r="R25" s="264">
        <v>0</v>
      </c>
      <c r="S25" s="264">
        <v>0</v>
      </c>
      <c r="T25" s="264">
        <v>0</v>
      </c>
      <c r="U25" s="264">
        <v>0</v>
      </c>
      <c r="V25" s="264">
        <v>0</v>
      </c>
      <c r="W25" s="264">
        <v>0</v>
      </c>
      <c r="X25" s="264">
        <v>0</v>
      </c>
      <c r="Y25" s="264">
        <v>0</v>
      </c>
      <c r="Z25" s="264">
        <v>0</v>
      </c>
      <c r="AA25" s="264">
        <v>0</v>
      </c>
      <c r="AB25" s="264">
        <v>0</v>
      </c>
      <c r="AC25" s="264">
        <v>0</v>
      </c>
      <c r="AD25" s="264">
        <v>0</v>
      </c>
      <c r="AE25" s="264">
        <v>0</v>
      </c>
      <c r="AF25" s="264">
        <v>0</v>
      </c>
      <c r="AG25" s="264">
        <v>0</v>
      </c>
      <c r="AH25" s="264">
        <v>0</v>
      </c>
      <c r="AI25" s="264">
        <v>0</v>
      </c>
      <c r="AJ25" s="264">
        <v>0</v>
      </c>
      <c r="AK25" s="264">
        <v>0</v>
      </c>
      <c r="AL25" s="264">
        <v>0</v>
      </c>
      <c r="AM25" s="264">
        <v>0</v>
      </c>
      <c r="AN25" s="265">
        <f t="shared" ref="AN25:AN64" si="7">H25+L25+P25+T25+AJ25+X25+AB25+AF25</f>
        <v>0</v>
      </c>
      <c r="AO25" s="265">
        <f t="shared" ref="AO25:AO64" si="8">D25</f>
        <v>0</v>
      </c>
    </row>
    <row r="26" spans="1:44" x14ac:dyDescent="0.3">
      <c r="A26" s="266" t="s">
        <v>184</v>
      </c>
      <c r="B26" s="267" t="s">
        <v>183</v>
      </c>
      <c r="C26" s="263">
        <f t="shared" si="4"/>
        <v>0</v>
      </c>
      <c r="D26" s="263">
        <f t="shared" si="5"/>
        <v>0</v>
      </c>
      <c r="E26" s="264">
        <v>0</v>
      </c>
      <c r="F26" s="264">
        <f t="shared" si="6"/>
        <v>0</v>
      </c>
      <c r="G26" s="264">
        <v>0</v>
      </c>
      <c r="H26" s="264">
        <v>0</v>
      </c>
      <c r="I26" s="264">
        <v>0</v>
      </c>
      <c r="J26" s="264">
        <v>0</v>
      </c>
      <c r="K26" s="264">
        <v>0</v>
      </c>
      <c r="L26" s="264">
        <v>0</v>
      </c>
      <c r="M26" s="264">
        <v>0</v>
      </c>
      <c r="N26" s="264">
        <v>0</v>
      </c>
      <c r="O26" s="264">
        <v>0</v>
      </c>
      <c r="P26" s="264">
        <v>0</v>
      </c>
      <c r="Q26" s="264">
        <v>0</v>
      </c>
      <c r="R26" s="264">
        <v>0</v>
      </c>
      <c r="S26" s="264">
        <v>0</v>
      </c>
      <c r="T26" s="264">
        <v>0</v>
      </c>
      <c r="U26" s="264">
        <v>0</v>
      </c>
      <c r="V26" s="264">
        <v>0</v>
      </c>
      <c r="W26" s="264">
        <v>0</v>
      </c>
      <c r="X26" s="264">
        <v>0</v>
      </c>
      <c r="Y26" s="264">
        <v>0</v>
      </c>
      <c r="Z26" s="264">
        <v>0</v>
      </c>
      <c r="AA26" s="264">
        <v>0</v>
      </c>
      <c r="AB26" s="264">
        <v>0</v>
      </c>
      <c r="AC26" s="264">
        <v>0</v>
      </c>
      <c r="AD26" s="264">
        <v>0</v>
      </c>
      <c r="AE26" s="264">
        <v>0</v>
      </c>
      <c r="AF26" s="264">
        <v>0</v>
      </c>
      <c r="AG26" s="264">
        <v>0</v>
      </c>
      <c r="AH26" s="264">
        <v>0</v>
      </c>
      <c r="AI26" s="264">
        <v>0</v>
      </c>
      <c r="AJ26" s="264">
        <v>0</v>
      </c>
      <c r="AK26" s="264">
        <v>0</v>
      </c>
      <c r="AL26" s="264">
        <v>0</v>
      </c>
      <c r="AM26" s="264">
        <v>0</v>
      </c>
      <c r="AN26" s="265">
        <f t="shared" si="7"/>
        <v>0</v>
      </c>
      <c r="AO26" s="265">
        <f t="shared" si="8"/>
        <v>0</v>
      </c>
    </row>
    <row r="27" spans="1:44" ht="31.2" x14ac:dyDescent="0.3">
      <c r="A27" s="266" t="s">
        <v>182</v>
      </c>
      <c r="B27" s="267" t="s">
        <v>445</v>
      </c>
      <c r="C27" s="263">
        <f t="shared" si="4"/>
        <v>0</v>
      </c>
      <c r="D27" s="263">
        <f>N27+R27</f>
        <v>0</v>
      </c>
      <c r="E27" s="264">
        <v>0</v>
      </c>
      <c r="F27" s="264">
        <f t="shared" si="6"/>
        <v>0</v>
      </c>
      <c r="G27" s="264">
        <v>0</v>
      </c>
      <c r="H27" s="264">
        <v>0</v>
      </c>
      <c r="I27" s="264">
        <v>0</v>
      </c>
      <c r="J27" s="264">
        <v>0</v>
      </c>
      <c r="K27" s="264">
        <v>0</v>
      </c>
      <c r="L27" s="264">
        <v>0</v>
      </c>
      <c r="M27" s="264">
        <v>0</v>
      </c>
      <c r="N27" s="264">
        <v>0</v>
      </c>
      <c r="O27" s="264">
        <v>0</v>
      </c>
      <c r="P27" s="264"/>
      <c r="Q27" s="264">
        <v>0</v>
      </c>
      <c r="R27" s="264"/>
      <c r="S27" s="264">
        <v>0</v>
      </c>
      <c r="T27" s="264">
        <v>0</v>
      </c>
      <c r="U27" s="264">
        <v>0</v>
      </c>
      <c r="V27" s="264">
        <v>0</v>
      </c>
      <c r="W27" s="264">
        <v>0</v>
      </c>
      <c r="X27" s="264">
        <v>0</v>
      </c>
      <c r="Y27" s="264">
        <v>0</v>
      </c>
      <c r="Z27" s="264">
        <v>0</v>
      </c>
      <c r="AA27" s="264">
        <v>0</v>
      </c>
      <c r="AB27" s="264">
        <v>0</v>
      </c>
      <c r="AC27" s="264">
        <v>0</v>
      </c>
      <c r="AD27" s="264">
        <v>0</v>
      </c>
      <c r="AE27" s="264">
        <v>0</v>
      </c>
      <c r="AF27" s="264">
        <v>0</v>
      </c>
      <c r="AG27" s="264">
        <v>0</v>
      </c>
      <c r="AH27" s="264">
        <v>0</v>
      </c>
      <c r="AI27" s="264">
        <v>0</v>
      </c>
      <c r="AJ27" s="264">
        <v>0</v>
      </c>
      <c r="AK27" s="264">
        <v>0</v>
      </c>
      <c r="AL27" s="264">
        <v>0</v>
      </c>
      <c r="AM27" s="264">
        <v>0</v>
      </c>
      <c r="AN27" s="265">
        <f t="shared" si="7"/>
        <v>0</v>
      </c>
      <c r="AO27" s="265">
        <f t="shared" si="8"/>
        <v>0</v>
      </c>
    </row>
    <row r="28" spans="1:44" x14ac:dyDescent="0.3">
      <c r="A28" s="266" t="s">
        <v>181</v>
      </c>
      <c r="B28" s="267" t="s">
        <v>544</v>
      </c>
      <c r="C28" s="263">
        <f t="shared" si="4"/>
        <v>0</v>
      </c>
      <c r="D28" s="263">
        <f t="shared" si="5"/>
        <v>0</v>
      </c>
      <c r="E28" s="264">
        <v>0</v>
      </c>
      <c r="F28" s="264">
        <f t="shared" si="6"/>
        <v>0</v>
      </c>
      <c r="G28" s="264">
        <v>0</v>
      </c>
      <c r="H28" s="264">
        <v>0</v>
      </c>
      <c r="I28" s="264">
        <v>0</v>
      </c>
      <c r="J28" s="264">
        <v>0</v>
      </c>
      <c r="K28" s="264">
        <v>0</v>
      </c>
      <c r="L28" s="264">
        <v>0</v>
      </c>
      <c r="M28" s="264">
        <v>0</v>
      </c>
      <c r="N28" s="264">
        <v>0</v>
      </c>
      <c r="O28" s="264">
        <v>0</v>
      </c>
      <c r="P28" s="264">
        <v>0</v>
      </c>
      <c r="Q28" s="264">
        <v>0</v>
      </c>
      <c r="R28" s="264">
        <v>0</v>
      </c>
      <c r="S28" s="264">
        <v>0</v>
      </c>
      <c r="T28" s="264">
        <v>0</v>
      </c>
      <c r="U28" s="264">
        <v>0</v>
      </c>
      <c r="V28" s="264">
        <v>0</v>
      </c>
      <c r="W28" s="264">
        <v>0</v>
      </c>
      <c r="X28" s="264">
        <v>0</v>
      </c>
      <c r="Y28" s="264">
        <v>0</v>
      </c>
      <c r="Z28" s="264">
        <v>0</v>
      </c>
      <c r="AA28" s="264">
        <v>0</v>
      </c>
      <c r="AB28" s="264">
        <v>0</v>
      </c>
      <c r="AC28" s="264">
        <v>0</v>
      </c>
      <c r="AD28" s="264">
        <v>0</v>
      </c>
      <c r="AE28" s="264">
        <v>0</v>
      </c>
      <c r="AF28" s="264">
        <v>0</v>
      </c>
      <c r="AG28" s="264">
        <v>0</v>
      </c>
      <c r="AH28" s="264">
        <v>0</v>
      </c>
      <c r="AI28" s="264">
        <v>0</v>
      </c>
      <c r="AJ28" s="264">
        <v>0</v>
      </c>
      <c r="AK28" s="264">
        <v>0</v>
      </c>
      <c r="AL28" s="264">
        <v>0</v>
      </c>
      <c r="AM28" s="264">
        <v>0</v>
      </c>
      <c r="AN28" s="265">
        <f t="shared" si="7"/>
        <v>0</v>
      </c>
      <c r="AO28" s="265">
        <f t="shared" si="8"/>
        <v>0</v>
      </c>
    </row>
    <row r="29" spans="1:44" x14ac:dyDescent="0.3">
      <c r="A29" s="266" t="s">
        <v>180</v>
      </c>
      <c r="B29" s="268" t="s">
        <v>179</v>
      </c>
      <c r="C29" s="263">
        <f>P29</f>
        <v>0</v>
      </c>
      <c r="D29" s="263">
        <f>N29+AH29</f>
        <v>0.16811999999999999</v>
      </c>
      <c r="E29" s="264">
        <v>0</v>
      </c>
      <c r="F29" s="264">
        <f t="shared" si="6"/>
        <v>0.16811999999999999</v>
      </c>
      <c r="G29" s="264">
        <v>0</v>
      </c>
      <c r="H29" s="264">
        <v>0</v>
      </c>
      <c r="I29" s="264">
        <v>0</v>
      </c>
      <c r="J29" s="264">
        <v>0</v>
      </c>
      <c r="K29" s="264">
        <v>0</v>
      </c>
      <c r="L29" s="264">
        <v>0</v>
      </c>
      <c r="M29" s="264">
        <v>0</v>
      </c>
      <c r="N29" s="264">
        <v>0</v>
      </c>
      <c r="O29" s="264">
        <v>0</v>
      </c>
      <c r="P29" s="264">
        <v>0</v>
      </c>
      <c r="Q29" s="264">
        <v>0</v>
      </c>
      <c r="R29" s="264">
        <v>0</v>
      </c>
      <c r="S29" s="264">
        <v>0</v>
      </c>
      <c r="T29" s="264">
        <v>0</v>
      </c>
      <c r="U29" s="264">
        <v>0</v>
      </c>
      <c r="V29" s="264">
        <v>0</v>
      </c>
      <c r="W29" s="264">
        <v>0</v>
      </c>
      <c r="X29" s="264">
        <v>0</v>
      </c>
      <c r="Y29" s="264">
        <v>0</v>
      </c>
      <c r="Z29" s="264">
        <v>0</v>
      </c>
      <c r="AA29" s="264">
        <v>0</v>
      </c>
      <c r="AB29" s="264">
        <v>0</v>
      </c>
      <c r="AC29" s="264">
        <v>0</v>
      </c>
      <c r="AD29" s="264">
        <v>0</v>
      </c>
      <c r="AE29" s="264">
        <v>0</v>
      </c>
      <c r="AF29" s="264">
        <v>0</v>
      </c>
      <c r="AG29" s="264">
        <v>0</v>
      </c>
      <c r="AH29" s="264">
        <f>168120/1000000</f>
        <v>0.16811999999999999</v>
      </c>
      <c r="AI29" s="264">
        <v>2</v>
      </c>
      <c r="AJ29" s="264">
        <v>0</v>
      </c>
      <c r="AK29" s="264">
        <v>0</v>
      </c>
      <c r="AL29" s="264">
        <v>0</v>
      </c>
      <c r="AM29" s="264">
        <v>0</v>
      </c>
      <c r="AN29" s="265">
        <f t="shared" si="7"/>
        <v>0</v>
      </c>
      <c r="AO29" s="265">
        <f t="shared" si="8"/>
        <v>0.16811999999999999</v>
      </c>
    </row>
    <row r="30" spans="1:44" ht="46.8" x14ac:dyDescent="0.3">
      <c r="A30" s="261" t="s">
        <v>64</v>
      </c>
      <c r="B30" s="262" t="s">
        <v>178</v>
      </c>
      <c r="C30" s="263">
        <f>P30</f>
        <v>0</v>
      </c>
      <c r="D30" s="263">
        <f>N30+R30+AD30+AH30</f>
        <v>0.1401</v>
      </c>
      <c r="E30" s="265">
        <v>0</v>
      </c>
      <c r="F30" s="265">
        <f t="shared" si="6"/>
        <v>0.1401</v>
      </c>
      <c r="G30" s="265">
        <v>0</v>
      </c>
      <c r="H30" s="265">
        <f t="shared" ref="H30" si="9">SUM(H31:H34)</f>
        <v>0</v>
      </c>
      <c r="I30" s="265">
        <f t="shared" ref="I30:AN30" si="10">SUM(I31:I34)</f>
        <v>0</v>
      </c>
      <c r="J30" s="265">
        <f t="shared" si="10"/>
        <v>0</v>
      </c>
      <c r="K30" s="265">
        <f t="shared" si="10"/>
        <v>0</v>
      </c>
      <c r="L30" s="265">
        <f t="shared" ref="L30:P30" si="11">SUM(L31:L34)</f>
        <v>0</v>
      </c>
      <c r="M30" s="265">
        <f t="shared" si="11"/>
        <v>0</v>
      </c>
      <c r="N30" s="265">
        <f t="shared" si="11"/>
        <v>0</v>
      </c>
      <c r="O30" s="265">
        <f t="shared" si="11"/>
        <v>0</v>
      </c>
      <c r="P30" s="265">
        <f t="shared" si="11"/>
        <v>0</v>
      </c>
      <c r="Q30" s="265">
        <f t="shared" si="10"/>
        <v>0</v>
      </c>
      <c r="R30" s="265">
        <f t="shared" si="10"/>
        <v>0</v>
      </c>
      <c r="S30" s="265">
        <f t="shared" si="10"/>
        <v>0</v>
      </c>
      <c r="T30" s="265">
        <f t="shared" si="10"/>
        <v>0</v>
      </c>
      <c r="U30" s="265">
        <f t="shared" si="10"/>
        <v>0</v>
      </c>
      <c r="V30" s="265">
        <f t="shared" si="10"/>
        <v>0</v>
      </c>
      <c r="W30" s="265">
        <f t="shared" si="10"/>
        <v>0</v>
      </c>
      <c r="X30" s="265">
        <f t="shared" si="10"/>
        <v>0</v>
      </c>
      <c r="Y30" s="265">
        <f t="shared" si="10"/>
        <v>0</v>
      </c>
      <c r="Z30" s="265">
        <f t="shared" si="10"/>
        <v>0</v>
      </c>
      <c r="AA30" s="265">
        <f t="shared" si="10"/>
        <v>0</v>
      </c>
      <c r="AB30" s="265">
        <f t="shared" si="10"/>
        <v>0</v>
      </c>
      <c r="AC30" s="265">
        <f t="shared" si="10"/>
        <v>0</v>
      </c>
      <c r="AD30" s="265">
        <f t="shared" si="10"/>
        <v>0</v>
      </c>
      <c r="AE30" s="265">
        <f t="shared" si="10"/>
        <v>0</v>
      </c>
      <c r="AF30" s="265">
        <f t="shared" si="10"/>
        <v>0</v>
      </c>
      <c r="AG30" s="265">
        <f t="shared" si="10"/>
        <v>0</v>
      </c>
      <c r="AH30" s="265">
        <f t="shared" ref="AH30" si="12">SUM(AH31:AH34)</f>
        <v>0.1401</v>
      </c>
      <c r="AI30" s="265">
        <f t="shared" si="10"/>
        <v>1</v>
      </c>
      <c r="AJ30" s="265">
        <f t="shared" si="10"/>
        <v>0</v>
      </c>
      <c r="AK30" s="265">
        <f t="shared" si="10"/>
        <v>0</v>
      </c>
      <c r="AL30" s="265">
        <f t="shared" si="10"/>
        <v>0</v>
      </c>
      <c r="AM30" s="265">
        <f t="shared" si="10"/>
        <v>0</v>
      </c>
      <c r="AN30" s="265">
        <f t="shared" si="10"/>
        <v>0</v>
      </c>
      <c r="AO30" s="265">
        <f t="shared" si="8"/>
        <v>0.1401</v>
      </c>
    </row>
    <row r="31" spans="1:44" x14ac:dyDescent="0.3">
      <c r="A31" s="261" t="s">
        <v>177</v>
      </c>
      <c r="B31" s="267" t="s">
        <v>176</v>
      </c>
      <c r="C31" s="263">
        <f t="shared" si="4"/>
        <v>0</v>
      </c>
      <c r="D31" s="263">
        <f t="shared" si="5"/>
        <v>0</v>
      </c>
      <c r="E31" s="264">
        <v>0</v>
      </c>
      <c r="F31" s="264">
        <f t="shared" si="6"/>
        <v>0</v>
      </c>
      <c r="G31" s="264">
        <v>0</v>
      </c>
      <c r="H31" s="264">
        <v>0</v>
      </c>
      <c r="I31" s="264">
        <v>0</v>
      </c>
      <c r="J31" s="264">
        <v>0</v>
      </c>
      <c r="K31" s="264">
        <v>0</v>
      </c>
      <c r="L31" s="264">
        <v>0</v>
      </c>
      <c r="M31" s="264">
        <v>0</v>
      </c>
      <c r="N31" s="264">
        <v>0</v>
      </c>
      <c r="O31" s="264">
        <v>0</v>
      </c>
      <c r="P31" s="264">
        <v>0</v>
      </c>
      <c r="Q31" s="264">
        <v>0</v>
      </c>
      <c r="R31" s="264">
        <v>0</v>
      </c>
      <c r="S31" s="264">
        <v>0</v>
      </c>
      <c r="T31" s="264">
        <v>0</v>
      </c>
      <c r="U31" s="264">
        <v>0</v>
      </c>
      <c r="V31" s="264">
        <v>0</v>
      </c>
      <c r="W31" s="264">
        <v>0</v>
      </c>
      <c r="X31" s="264">
        <v>0</v>
      </c>
      <c r="Y31" s="264">
        <v>0</v>
      </c>
      <c r="Z31" s="264">
        <v>0</v>
      </c>
      <c r="AA31" s="264">
        <v>0</v>
      </c>
      <c r="AB31" s="264">
        <v>0</v>
      </c>
      <c r="AC31" s="264">
        <v>0</v>
      </c>
      <c r="AD31" s="264">
        <v>0</v>
      </c>
      <c r="AE31" s="264">
        <v>0</v>
      </c>
      <c r="AF31" s="264">
        <v>0</v>
      </c>
      <c r="AG31" s="264">
        <v>0</v>
      </c>
      <c r="AH31" s="264">
        <v>0</v>
      </c>
      <c r="AI31" s="264">
        <v>0</v>
      </c>
      <c r="AJ31" s="264">
        <v>0</v>
      </c>
      <c r="AK31" s="264">
        <v>0</v>
      </c>
      <c r="AL31" s="264">
        <v>0</v>
      </c>
      <c r="AM31" s="264">
        <v>0</v>
      </c>
      <c r="AN31" s="265">
        <f t="shared" si="7"/>
        <v>0</v>
      </c>
      <c r="AO31" s="265">
        <f t="shared" si="8"/>
        <v>0</v>
      </c>
    </row>
    <row r="32" spans="1:44" ht="31.2" x14ac:dyDescent="0.3">
      <c r="A32" s="261" t="s">
        <v>175</v>
      </c>
      <c r="B32" s="267" t="s">
        <v>174</v>
      </c>
      <c r="C32" s="263">
        <f t="shared" si="4"/>
        <v>0</v>
      </c>
      <c r="D32" s="263">
        <f t="shared" si="5"/>
        <v>0</v>
      </c>
      <c r="E32" s="264">
        <f>F32</f>
        <v>0</v>
      </c>
      <c r="F32" s="264">
        <f t="shared" si="6"/>
        <v>0</v>
      </c>
      <c r="G32" s="264">
        <v>0</v>
      </c>
      <c r="H32" s="264">
        <v>0</v>
      </c>
      <c r="I32" s="264">
        <v>0</v>
      </c>
      <c r="J32" s="264">
        <v>0</v>
      </c>
      <c r="K32" s="264">
        <v>0</v>
      </c>
      <c r="L32" s="264">
        <v>0</v>
      </c>
      <c r="M32" s="264">
        <v>0</v>
      </c>
      <c r="N32" s="264">
        <v>0</v>
      </c>
      <c r="O32" s="264">
        <v>0</v>
      </c>
      <c r="P32" s="264">
        <v>0</v>
      </c>
      <c r="Q32" s="264">
        <v>0</v>
      </c>
      <c r="R32" s="264">
        <v>0</v>
      </c>
      <c r="S32" s="264">
        <v>0</v>
      </c>
      <c r="T32" s="264">
        <v>0</v>
      </c>
      <c r="U32" s="264">
        <v>0</v>
      </c>
      <c r="V32" s="264">
        <v>0</v>
      </c>
      <c r="W32" s="264">
        <v>0</v>
      </c>
      <c r="X32" s="264">
        <v>0</v>
      </c>
      <c r="Y32" s="264">
        <v>0</v>
      </c>
      <c r="Z32" s="264">
        <v>0</v>
      </c>
      <c r="AA32" s="264">
        <v>0</v>
      </c>
      <c r="AB32" s="264">
        <v>0</v>
      </c>
      <c r="AC32" s="264">
        <v>0</v>
      </c>
      <c r="AD32" s="264">
        <v>0</v>
      </c>
      <c r="AE32" s="264">
        <v>0</v>
      </c>
      <c r="AF32" s="264">
        <v>0</v>
      </c>
      <c r="AG32" s="264">
        <v>0</v>
      </c>
      <c r="AH32" s="264">
        <v>0</v>
      </c>
      <c r="AI32" s="264">
        <v>0</v>
      </c>
      <c r="AJ32" s="264">
        <v>0</v>
      </c>
      <c r="AK32" s="264">
        <v>0</v>
      </c>
      <c r="AL32" s="264">
        <v>0</v>
      </c>
      <c r="AM32" s="264">
        <v>0</v>
      </c>
      <c r="AN32" s="265">
        <f t="shared" si="7"/>
        <v>0</v>
      </c>
      <c r="AO32" s="265">
        <f t="shared" si="8"/>
        <v>0</v>
      </c>
    </row>
    <row r="33" spans="1:41" x14ac:dyDescent="0.3">
      <c r="A33" s="261" t="s">
        <v>173</v>
      </c>
      <c r="B33" s="267" t="s">
        <v>172</v>
      </c>
      <c r="C33" s="263">
        <f t="shared" si="4"/>
        <v>0</v>
      </c>
      <c r="D33" s="263">
        <f>N33+R33</f>
        <v>0</v>
      </c>
      <c r="E33" s="264">
        <v>0</v>
      </c>
      <c r="F33" s="264">
        <f t="shared" si="6"/>
        <v>0</v>
      </c>
      <c r="G33" s="264">
        <v>0</v>
      </c>
      <c r="H33" s="264">
        <v>0</v>
      </c>
      <c r="I33" s="264">
        <v>0</v>
      </c>
      <c r="J33" s="264">
        <v>0</v>
      </c>
      <c r="K33" s="264">
        <v>0</v>
      </c>
      <c r="L33" s="264">
        <v>0</v>
      </c>
      <c r="M33" s="264">
        <v>0</v>
      </c>
      <c r="N33" s="264">
        <v>0</v>
      </c>
      <c r="O33" s="264">
        <v>0</v>
      </c>
      <c r="P33" s="264"/>
      <c r="Q33" s="264">
        <v>0</v>
      </c>
      <c r="R33" s="264"/>
      <c r="S33" s="264">
        <v>0</v>
      </c>
      <c r="T33" s="264">
        <v>0</v>
      </c>
      <c r="U33" s="264">
        <v>0</v>
      </c>
      <c r="V33" s="264">
        <v>0</v>
      </c>
      <c r="W33" s="264">
        <v>0</v>
      </c>
      <c r="X33" s="264">
        <v>0</v>
      </c>
      <c r="Y33" s="264">
        <v>0</v>
      </c>
      <c r="Z33" s="264">
        <v>0</v>
      </c>
      <c r="AA33" s="264">
        <v>0</v>
      </c>
      <c r="AB33" s="264">
        <v>0</v>
      </c>
      <c r="AC33" s="264">
        <v>0</v>
      </c>
      <c r="AD33" s="264">
        <v>0</v>
      </c>
      <c r="AE33" s="264">
        <v>0</v>
      </c>
      <c r="AF33" s="264">
        <v>0</v>
      </c>
      <c r="AG33" s="264">
        <v>0</v>
      </c>
      <c r="AH33" s="264">
        <v>0</v>
      </c>
      <c r="AI33" s="264">
        <v>0</v>
      </c>
      <c r="AJ33" s="264">
        <v>0</v>
      </c>
      <c r="AK33" s="264">
        <v>0</v>
      </c>
      <c r="AL33" s="264">
        <v>0</v>
      </c>
      <c r="AM33" s="264">
        <v>0</v>
      </c>
      <c r="AN33" s="265">
        <f t="shared" si="7"/>
        <v>0</v>
      </c>
      <c r="AO33" s="265">
        <f t="shared" si="8"/>
        <v>0</v>
      </c>
    </row>
    <row r="34" spans="1:41" x14ac:dyDescent="0.3">
      <c r="A34" s="261" t="s">
        <v>171</v>
      </c>
      <c r="B34" s="267" t="s">
        <v>170</v>
      </c>
      <c r="C34" s="263">
        <f>P34</f>
        <v>0</v>
      </c>
      <c r="D34" s="263">
        <f>N34+AD34+AH34</f>
        <v>0.1401</v>
      </c>
      <c r="E34" s="264">
        <v>0</v>
      </c>
      <c r="F34" s="264">
        <f t="shared" si="6"/>
        <v>0.1401</v>
      </c>
      <c r="G34" s="264">
        <v>0</v>
      </c>
      <c r="H34" s="264">
        <v>0</v>
      </c>
      <c r="I34" s="264">
        <v>0</v>
      </c>
      <c r="J34" s="264">
        <v>0</v>
      </c>
      <c r="K34" s="264">
        <v>0</v>
      </c>
      <c r="L34" s="264">
        <v>0</v>
      </c>
      <c r="M34" s="264">
        <v>0</v>
      </c>
      <c r="N34" s="264">
        <v>0</v>
      </c>
      <c r="O34" s="264">
        <v>0</v>
      </c>
      <c r="P34" s="264">
        <v>0</v>
      </c>
      <c r="Q34" s="264">
        <v>0</v>
      </c>
      <c r="R34" s="264">
        <v>0</v>
      </c>
      <c r="S34" s="264">
        <v>0</v>
      </c>
      <c r="T34" s="264">
        <v>0</v>
      </c>
      <c r="U34" s="264">
        <v>0</v>
      </c>
      <c r="V34" s="264">
        <v>0</v>
      </c>
      <c r="W34" s="264">
        <v>0</v>
      </c>
      <c r="X34" s="264">
        <v>0</v>
      </c>
      <c r="Y34" s="264">
        <v>0</v>
      </c>
      <c r="Z34" s="264">
        <v>0</v>
      </c>
      <c r="AA34" s="264">
        <v>0</v>
      </c>
      <c r="AB34" s="264">
        <v>0</v>
      </c>
      <c r="AC34" s="264">
        <v>0</v>
      </c>
      <c r="AD34" s="265">
        <v>0</v>
      </c>
      <c r="AE34" s="264">
        <v>0</v>
      </c>
      <c r="AF34" s="264">
        <v>0</v>
      </c>
      <c r="AG34" s="264">
        <v>0</v>
      </c>
      <c r="AH34" s="265">
        <f>140100/1000000</f>
        <v>0.1401</v>
      </c>
      <c r="AI34" s="264">
        <v>1</v>
      </c>
      <c r="AJ34" s="264">
        <v>0</v>
      </c>
      <c r="AK34" s="264">
        <v>0</v>
      </c>
      <c r="AL34" s="264">
        <v>0</v>
      </c>
      <c r="AM34" s="264">
        <v>0</v>
      </c>
      <c r="AN34" s="265">
        <f t="shared" si="7"/>
        <v>0</v>
      </c>
      <c r="AO34" s="265">
        <f>D34</f>
        <v>0.1401</v>
      </c>
    </row>
    <row r="35" spans="1:41" ht="31.2" x14ac:dyDescent="0.3">
      <c r="A35" s="261" t="s">
        <v>63</v>
      </c>
      <c r="B35" s="262" t="s">
        <v>169</v>
      </c>
      <c r="C35" s="263">
        <f t="shared" si="4"/>
        <v>0</v>
      </c>
      <c r="D35" s="263">
        <f t="shared" ref="D35:D64" si="13">N35+AD35+AH35</f>
        <v>0</v>
      </c>
      <c r="E35" s="265">
        <f t="shared" ref="E35" si="14">SUM(E36:E42)</f>
        <v>0</v>
      </c>
      <c r="F35" s="265">
        <f t="shared" si="6"/>
        <v>0</v>
      </c>
      <c r="G35" s="265">
        <f t="shared" ref="G35:AN35" si="15">SUM(G36:G42)</f>
        <v>0</v>
      </c>
      <c r="H35" s="265">
        <f t="shared" ref="H35" si="16">SUM(H36:H42)</f>
        <v>0</v>
      </c>
      <c r="I35" s="265">
        <f t="shared" si="15"/>
        <v>0</v>
      </c>
      <c r="J35" s="265">
        <f t="shared" si="15"/>
        <v>0</v>
      </c>
      <c r="K35" s="265">
        <f t="shared" si="15"/>
        <v>0</v>
      </c>
      <c r="L35" s="265">
        <f t="shared" ref="L35:P35" si="17">SUM(L36:L42)</f>
        <v>0</v>
      </c>
      <c r="M35" s="265">
        <f t="shared" si="17"/>
        <v>0</v>
      </c>
      <c r="N35" s="265">
        <f t="shared" si="17"/>
        <v>0</v>
      </c>
      <c r="O35" s="265">
        <f t="shared" si="17"/>
        <v>0</v>
      </c>
      <c r="P35" s="265">
        <f t="shared" si="17"/>
        <v>0</v>
      </c>
      <c r="Q35" s="265">
        <f t="shared" si="15"/>
        <v>0</v>
      </c>
      <c r="R35" s="265">
        <f t="shared" si="15"/>
        <v>0</v>
      </c>
      <c r="S35" s="265">
        <f t="shared" si="15"/>
        <v>0</v>
      </c>
      <c r="T35" s="265">
        <f t="shared" si="15"/>
        <v>0</v>
      </c>
      <c r="U35" s="265">
        <f t="shared" si="15"/>
        <v>0</v>
      </c>
      <c r="V35" s="265">
        <f t="shared" si="15"/>
        <v>0</v>
      </c>
      <c r="W35" s="265">
        <f t="shared" si="15"/>
        <v>0</v>
      </c>
      <c r="X35" s="265">
        <f t="shared" si="15"/>
        <v>0</v>
      </c>
      <c r="Y35" s="265">
        <f t="shared" si="15"/>
        <v>0</v>
      </c>
      <c r="Z35" s="265">
        <f t="shared" si="15"/>
        <v>0</v>
      </c>
      <c r="AA35" s="265">
        <f t="shared" si="15"/>
        <v>0</v>
      </c>
      <c r="AB35" s="265">
        <f t="shared" si="15"/>
        <v>0</v>
      </c>
      <c r="AC35" s="265">
        <f t="shared" si="15"/>
        <v>0</v>
      </c>
      <c r="AD35" s="265">
        <f t="shared" si="15"/>
        <v>0</v>
      </c>
      <c r="AE35" s="265">
        <f t="shared" si="15"/>
        <v>0</v>
      </c>
      <c r="AF35" s="265">
        <f t="shared" si="15"/>
        <v>0</v>
      </c>
      <c r="AG35" s="265">
        <f t="shared" si="15"/>
        <v>0</v>
      </c>
      <c r="AH35" s="265">
        <f t="shared" si="15"/>
        <v>0</v>
      </c>
      <c r="AI35" s="265">
        <f t="shared" si="15"/>
        <v>0</v>
      </c>
      <c r="AJ35" s="265">
        <f t="shared" si="15"/>
        <v>0</v>
      </c>
      <c r="AK35" s="265">
        <f t="shared" si="15"/>
        <v>0</v>
      </c>
      <c r="AL35" s="265">
        <f t="shared" si="15"/>
        <v>0</v>
      </c>
      <c r="AM35" s="265">
        <f t="shared" si="15"/>
        <v>0</v>
      </c>
      <c r="AN35" s="265">
        <f t="shared" si="15"/>
        <v>0</v>
      </c>
      <c r="AO35" s="265">
        <f t="shared" si="8"/>
        <v>0</v>
      </c>
    </row>
    <row r="36" spans="1:41" ht="31.2" x14ac:dyDescent="0.3">
      <c r="A36" s="266" t="s">
        <v>168</v>
      </c>
      <c r="B36" s="269" t="s">
        <v>167</v>
      </c>
      <c r="C36" s="263">
        <f t="shared" si="4"/>
        <v>0</v>
      </c>
      <c r="D36" s="263">
        <f t="shared" si="13"/>
        <v>0</v>
      </c>
      <c r="E36" s="264">
        <v>0</v>
      </c>
      <c r="F36" s="264">
        <f t="shared" si="6"/>
        <v>0</v>
      </c>
      <c r="G36" s="264">
        <v>0</v>
      </c>
      <c r="H36" s="264">
        <v>0</v>
      </c>
      <c r="I36" s="264">
        <v>0</v>
      </c>
      <c r="J36" s="264">
        <v>0</v>
      </c>
      <c r="K36" s="264">
        <v>0</v>
      </c>
      <c r="L36" s="264">
        <v>0</v>
      </c>
      <c r="M36" s="264">
        <v>0</v>
      </c>
      <c r="N36" s="264">
        <v>0</v>
      </c>
      <c r="O36" s="264">
        <v>0</v>
      </c>
      <c r="P36" s="264">
        <v>0</v>
      </c>
      <c r="Q36" s="264">
        <v>0</v>
      </c>
      <c r="R36" s="264">
        <v>0</v>
      </c>
      <c r="S36" s="264">
        <v>0</v>
      </c>
      <c r="T36" s="264">
        <v>0</v>
      </c>
      <c r="U36" s="264">
        <v>0</v>
      </c>
      <c r="V36" s="264">
        <v>0</v>
      </c>
      <c r="W36" s="264">
        <v>0</v>
      </c>
      <c r="X36" s="264">
        <v>0</v>
      </c>
      <c r="Y36" s="264">
        <v>0</v>
      </c>
      <c r="Z36" s="264">
        <v>0</v>
      </c>
      <c r="AA36" s="264">
        <v>0</v>
      </c>
      <c r="AB36" s="264">
        <v>0</v>
      </c>
      <c r="AC36" s="264">
        <v>0</v>
      </c>
      <c r="AD36" s="264">
        <v>0</v>
      </c>
      <c r="AE36" s="264">
        <v>0</v>
      </c>
      <c r="AF36" s="264">
        <v>0</v>
      </c>
      <c r="AG36" s="264">
        <v>0</v>
      </c>
      <c r="AH36" s="264">
        <v>0</v>
      </c>
      <c r="AI36" s="264">
        <v>0</v>
      </c>
      <c r="AJ36" s="264">
        <v>0</v>
      </c>
      <c r="AK36" s="264">
        <v>0</v>
      </c>
      <c r="AL36" s="264">
        <v>0</v>
      </c>
      <c r="AM36" s="264">
        <v>0</v>
      </c>
      <c r="AN36" s="265">
        <f t="shared" si="7"/>
        <v>0</v>
      </c>
      <c r="AO36" s="265">
        <f t="shared" si="8"/>
        <v>0</v>
      </c>
    </row>
    <row r="37" spans="1:41" x14ac:dyDescent="0.3">
      <c r="A37" s="266" t="s">
        <v>166</v>
      </c>
      <c r="B37" s="269" t="s">
        <v>156</v>
      </c>
      <c r="C37" s="263">
        <f t="shared" si="4"/>
        <v>0</v>
      </c>
      <c r="D37" s="263">
        <f t="shared" si="13"/>
        <v>0</v>
      </c>
      <c r="E37" s="264">
        <v>0</v>
      </c>
      <c r="F37" s="264">
        <f t="shared" si="6"/>
        <v>0</v>
      </c>
      <c r="G37" s="264">
        <v>0</v>
      </c>
      <c r="H37" s="264">
        <v>0</v>
      </c>
      <c r="I37" s="264">
        <v>0</v>
      </c>
      <c r="J37" s="264">
        <v>0</v>
      </c>
      <c r="K37" s="264">
        <v>0</v>
      </c>
      <c r="L37" s="264">
        <v>0</v>
      </c>
      <c r="M37" s="264">
        <v>0</v>
      </c>
      <c r="N37" s="264">
        <v>0</v>
      </c>
      <c r="O37" s="264">
        <v>0</v>
      </c>
      <c r="P37" s="264">
        <v>0</v>
      </c>
      <c r="Q37" s="264">
        <v>0</v>
      </c>
      <c r="R37" s="264">
        <v>0</v>
      </c>
      <c r="S37" s="264">
        <v>0</v>
      </c>
      <c r="T37" s="264">
        <v>0</v>
      </c>
      <c r="U37" s="264">
        <v>0</v>
      </c>
      <c r="V37" s="264">
        <v>0</v>
      </c>
      <c r="W37" s="264">
        <v>0</v>
      </c>
      <c r="X37" s="264">
        <v>0</v>
      </c>
      <c r="Y37" s="264">
        <v>0</v>
      </c>
      <c r="Z37" s="264">
        <v>0</v>
      </c>
      <c r="AA37" s="264">
        <v>0</v>
      </c>
      <c r="AB37" s="264">
        <v>0</v>
      </c>
      <c r="AC37" s="264">
        <v>0</v>
      </c>
      <c r="AD37" s="264">
        <v>0</v>
      </c>
      <c r="AE37" s="264">
        <v>0</v>
      </c>
      <c r="AF37" s="264">
        <v>0</v>
      </c>
      <c r="AG37" s="264">
        <v>0</v>
      </c>
      <c r="AH37" s="264">
        <v>0</v>
      </c>
      <c r="AI37" s="264">
        <v>0</v>
      </c>
      <c r="AJ37" s="264">
        <v>0</v>
      </c>
      <c r="AK37" s="264">
        <v>0</v>
      </c>
      <c r="AL37" s="264">
        <v>0</v>
      </c>
      <c r="AM37" s="264">
        <v>0</v>
      </c>
      <c r="AN37" s="265">
        <f t="shared" si="7"/>
        <v>0</v>
      </c>
      <c r="AO37" s="265">
        <f t="shared" si="8"/>
        <v>0</v>
      </c>
    </row>
    <row r="38" spans="1:41" x14ac:dyDescent="0.3">
      <c r="A38" s="266" t="s">
        <v>165</v>
      </c>
      <c r="B38" s="269" t="s">
        <v>154</v>
      </c>
      <c r="C38" s="263">
        <f t="shared" si="4"/>
        <v>0</v>
      </c>
      <c r="D38" s="263">
        <f t="shared" si="13"/>
        <v>0</v>
      </c>
      <c r="E38" s="264">
        <v>0</v>
      </c>
      <c r="F38" s="264">
        <f t="shared" si="6"/>
        <v>0</v>
      </c>
      <c r="G38" s="264">
        <v>0</v>
      </c>
      <c r="H38" s="264">
        <v>0</v>
      </c>
      <c r="I38" s="264">
        <v>0</v>
      </c>
      <c r="J38" s="264">
        <v>0</v>
      </c>
      <c r="K38" s="264">
        <v>0</v>
      </c>
      <c r="L38" s="264">
        <v>0</v>
      </c>
      <c r="M38" s="264">
        <v>0</v>
      </c>
      <c r="N38" s="264">
        <v>0</v>
      </c>
      <c r="O38" s="264">
        <v>0</v>
      </c>
      <c r="P38" s="264">
        <v>0</v>
      </c>
      <c r="Q38" s="264">
        <v>0</v>
      </c>
      <c r="R38" s="264">
        <v>0</v>
      </c>
      <c r="S38" s="264">
        <v>0</v>
      </c>
      <c r="T38" s="264">
        <v>0</v>
      </c>
      <c r="U38" s="264">
        <v>0</v>
      </c>
      <c r="V38" s="264">
        <v>0</v>
      </c>
      <c r="W38" s="264">
        <v>0</v>
      </c>
      <c r="X38" s="264">
        <v>0</v>
      </c>
      <c r="Y38" s="264">
        <v>0</v>
      </c>
      <c r="Z38" s="264">
        <v>0</v>
      </c>
      <c r="AA38" s="264">
        <v>0</v>
      </c>
      <c r="AB38" s="264">
        <v>0</v>
      </c>
      <c r="AC38" s="264">
        <v>0</v>
      </c>
      <c r="AD38" s="264">
        <v>0</v>
      </c>
      <c r="AE38" s="264">
        <v>0</v>
      </c>
      <c r="AF38" s="264">
        <v>0</v>
      </c>
      <c r="AG38" s="264">
        <v>0</v>
      </c>
      <c r="AH38" s="264">
        <v>0</v>
      </c>
      <c r="AI38" s="264">
        <v>0</v>
      </c>
      <c r="AJ38" s="264">
        <v>0</v>
      </c>
      <c r="AK38" s="264">
        <v>0</v>
      </c>
      <c r="AL38" s="264">
        <v>0</v>
      </c>
      <c r="AM38" s="264">
        <v>0</v>
      </c>
      <c r="AN38" s="265">
        <f t="shared" si="7"/>
        <v>0</v>
      </c>
      <c r="AO38" s="265">
        <f t="shared" si="8"/>
        <v>0</v>
      </c>
    </row>
    <row r="39" spans="1:41" ht="31.2" x14ac:dyDescent="0.3">
      <c r="A39" s="266" t="s">
        <v>164</v>
      </c>
      <c r="B39" s="267" t="s">
        <v>152</v>
      </c>
      <c r="C39" s="263">
        <f t="shared" si="4"/>
        <v>0</v>
      </c>
      <c r="D39" s="263">
        <f t="shared" si="13"/>
        <v>0</v>
      </c>
      <c r="E39" s="264">
        <v>0</v>
      </c>
      <c r="F39" s="264">
        <f t="shared" si="6"/>
        <v>0</v>
      </c>
      <c r="G39" s="264">
        <v>0</v>
      </c>
      <c r="H39" s="264">
        <v>0</v>
      </c>
      <c r="I39" s="264">
        <v>0</v>
      </c>
      <c r="J39" s="264">
        <v>0</v>
      </c>
      <c r="K39" s="264">
        <v>0</v>
      </c>
      <c r="L39" s="264">
        <v>0</v>
      </c>
      <c r="M39" s="264">
        <v>0</v>
      </c>
      <c r="N39" s="264">
        <v>0</v>
      </c>
      <c r="O39" s="264">
        <v>0</v>
      </c>
      <c r="P39" s="264">
        <v>0</v>
      </c>
      <c r="Q39" s="264">
        <v>0</v>
      </c>
      <c r="R39" s="264">
        <v>0</v>
      </c>
      <c r="S39" s="264">
        <v>0</v>
      </c>
      <c r="T39" s="264">
        <v>0</v>
      </c>
      <c r="U39" s="264">
        <v>0</v>
      </c>
      <c r="V39" s="264">
        <v>0</v>
      </c>
      <c r="W39" s="264">
        <v>0</v>
      </c>
      <c r="X39" s="264">
        <v>0</v>
      </c>
      <c r="Y39" s="264">
        <v>0</v>
      </c>
      <c r="Z39" s="264">
        <v>0</v>
      </c>
      <c r="AA39" s="264">
        <v>0</v>
      </c>
      <c r="AB39" s="264">
        <v>0</v>
      </c>
      <c r="AC39" s="264">
        <v>0</v>
      </c>
      <c r="AD39" s="264">
        <v>0</v>
      </c>
      <c r="AE39" s="264">
        <v>0</v>
      </c>
      <c r="AF39" s="264">
        <v>0</v>
      </c>
      <c r="AG39" s="264">
        <v>0</v>
      </c>
      <c r="AH39" s="264">
        <v>0</v>
      </c>
      <c r="AI39" s="264">
        <v>0</v>
      </c>
      <c r="AJ39" s="264">
        <v>0</v>
      </c>
      <c r="AK39" s="264">
        <v>0</v>
      </c>
      <c r="AL39" s="264">
        <v>0</v>
      </c>
      <c r="AM39" s="264">
        <v>0</v>
      </c>
      <c r="AN39" s="265">
        <f t="shared" si="7"/>
        <v>0</v>
      </c>
      <c r="AO39" s="265">
        <f t="shared" si="8"/>
        <v>0</v>
      </c>
    </row>
    <row r="40" spans="1:41" ht="31.2" x14ac:dyDescent="0.3">
      <c r="A40" s="266" t="s">
        <v>163</v>
      </c>
      <c r="B40" s="267" t="s">
        <v>150</v>
      </c>
      <c r="C40" s="263">
        <f t="shared" si="4"/>
        <v>0</v>
      </c>
      <c r="D40" s="263">
        <f t="shared" si="13"/>
        <v>0</v>
      </c>
      <c r="E40" s="264">
        <v>0</v>
      </c>
      <c r="F40" s="264">
        <f t="shared" si="6"/>
        <v>0</v>
      </c>
      <c r="G40" s="264">
        <v>0</v>
      </c>
      <c r="H40" s="264">
        <v>0</v>
      </c>
      <c r="I40" s="264">
        <v>0</v>
      </c>
      <c r="J40" s="264">
        <v>0</v>
      </c>
      <c r="K40" s="264">
        <v>0</v>
      </c>
      <c r="L40" s="264">
        <v>0</v>
      </c>
      <c r="M40" s="264">
        <v>0</v>
      </c>
      <c r="N40" s="264">
        <v>0</v>
      </c>
      <c r="O40" s="264">
        <v>0</v>
      </c>
      <c r="P40" s="264">
        <v>0</v>
      </c>
      <c r="Q40" s="264">
        <v>0</v>
      </c>
      <c r="R40" s="264">
        <v>0</v>
      </c>
      <c r="S40" s="264">
        <v>0</v>
      </c>
      <c r="T40" s="264">
        <v>0</v>
      </c>
      <c r="U40" s="264">
        <v>0</v>
      </c>
      <c r="V40" s="264">
        <v>0</v>
      </c>
      <c r="W40" s="264">
        <v>0</v>
      </c>
      <c r="X40" s="264">
        <v>0</v>
      </c>
      <c r="Y40" s="264">
        <v>0</v>
      </c>
      <c r="Z40" s="264">
        <v>0</v>
      </c>
      <c r="AA40" s="264">
        <v>0</v>
      </c>
      <c r="AB40" s="264">
        <v>0</v>
      </c>
      <c r="AC40" s="264">
        <v>0</v>
      </c>
      <c r="AD40" s="264">
        <v>0</v>
      </c>
      <c r="AE40" s="264">
        <v>0</v>
      </c>
      <c r="AF40" s="264">
        <v>0</v>
      </c>
      <c r="AG40" s="264">
        <v>0</v>
      </c>
      <c r="AH40" s="264">
        <v>0</v>
      </c>
      <c r="AI40" s="264">
        <v>0</v>
      </c>
      <c r="AJ40" s="264">
        <v>0</v>
      </c>
      <c r="AK40" s="264">
        <v>0</v>
      </c>
      <c r="AL40" s="264">
        <v>0</v>
      </c>
      <c r="AM40" s="264">
        <v>0</v>
      </c>
      <c r="AN40" s="265">
        <f t="shared" si="7"/>
        <v>0</v>
      </c>
      <c r="AO40" s="265">
        <f t="shared" si="8"/>
        <v>0</v>
      </c>
    </row>
    <row r="41" spans="1:41" x14ac:dyDescent="0.3">
      <c r="A41" s="266" t="s">
        <v>162</v>
      </c>
      <c r="B41" s="267" t="s">
        <v>148</v>
      </c>
      <c r="C41" s="263">
        <f t="shared" si="4"/>
        <v>0</v>
      </c>
      <c r="D41" s="263">
        <f t="shared" si="13"/>
        <v>0</v>
      </c>
      <c r="E41" s="264">
        <v>0</v>
      </c>
      <c r="F41" s="264">
        <f t="shared" si="6"/>
        <v>0</v>
      </c>
      <c r="G41" s="264">
        <v>0</v>
      </c>
      <c r="H41" s="264">
        <v>0</v>
      </c>
      <c r="I41" s="264">
        <v>0</v>
      </c>
      <c r="J41" s="264">
        <v>0</v>
      </c>
      <c r="K41" s="264">
        <v>0</v>
      </c>
      <c r="L41" s="264">
        <v>0</v>
      </c>
      <c r="M41" s="264">
        <v>0</v>
      </c>
      <c r="N41" s="264">
        <v>0</v>
      </c>
      <c r="O41" s="264">
        <v>0</v>
      </c>
      <c r="P41" s="264">
        <v>0</v>
      </c>
      <c r="Q41" s="264">
        <v>0</v>
      </c>
      <c r="R41" s="264">
        <v>0</v>
      </c>
      <c r="S41" s="264">
        <v>0</v>
      </c>
      <c r="T41" s="264">
        <v>0</v>
      </c>
      <c r="U41" s="264">
        <v>0</v>
      </c>
      <c r="V41" s="264">
        <v>0</v>
      </c>
      <c r="W41" s="264">
        <v>0</v>
      </c>
      <c r="X41" s="264">
        <v>0</v>
      </c>
      <c r="Y41" s="264">
        <v>0</v>
      </c>
      <c r="Z41" s="264">
        <v>0</v>
      </c>
      <c r="AA41" s="264">
        <v>0</v>
      </c>
      <c r="AB41" s="264">
        <v>0</v>
      </c>
      <c r="AC41" s="264">
        <v>0</v>
      </c>
      <c r="AD41" s="264">
        <v>0</v>
      </c>
      <c r="AE41" s="264">
        <v>0</v>
      </c>
      <c r="AF41" s="264">
        <v>0</v>
      </c>
      <c r="AG41" s="264">
        <v>0</v>
      </c>
      <c r="AH41" s="264">
        <v>0</v>
      </c>
      <c r="AI41" s="264">
        <v>0</v>
      </c>
      <c r="AJ41" s="264">
        <v>0</v>
      </c>
      <c r="AK41" s="264">
        <v>0</v>
      </c>
      <c r="AL41" s="264">
        <v>0</v>
      </c>
      <c r="AM41" s="264">
        <v>0</v>
      </c>
      <c r="AN41" s="265">
        <f t="shared" si="7"/>
        <v>0</v>
      </c>
      <c r="AO41" s="265">
        <f t="shared" si="8"/>
        <v>0</v>
      </c>
    </row>
    <row r="42" spans="1:41" ht="18.600000000000001" x14ac:dyDescent="0.3">
      <c r="A42" s="266" t="s">
        <v>161</v>
      </c>
      <c r="B42" s="269" t="s">
        <v>146</v>
      </c>
      <c r="C42" s="263">
        <f t="shared" si="4"/>
        <v>0</v>
      </c>
      <c r="D42" s="263">
        <f t="shared" si="13"/>
        <v>0</v>
      </c>
      <c r="E42" s="264">
        <v>0</v>
      </c>
      <c r="F42" s="264">
        <f t="shared" si="6"/>
        <v>0</v>
      </c>
      <c r="G42" s="264">
        <v>0</v>
      </c>
      <c r="H42" s="264">
        <v>0</v>
      </c>
      <c r="I42" s="264">
        <v>0</v>
      </c>
      <c r="J42" s="264">
        <v>0</v>
      </c>
      <c r="K42" s="264">
        <v>0</v>
      </c>
      <c r="L42" s="264">
        <v>0</v>
      </c>
      <c r="M42" s="264">
        <v>0</v>
      </c>
      <c r="N42" s="264">
        <v>0</v>
      </c>
      <c r="O42" s="264">
        <v>0</v>
      </c>
      <c r="P42" s="264">
        <v>0</v>
      </c>
      <c r="Q42" s="264">
        <v>0</v>
      </c>
      <c r="R42" s="264">
        <v>0</v>
      </c>
      <c r="S42" s="264">
        <v>0</v>
      </c>
      <c r="T42" s="264">
        <v>0</v>
      </c>
      <c r="U42" s="264">
        <v>0</v>
      </c>
      <c r="V42" s="264">
        <v>0</v>
      </c>
      <c r="W42" s="264">
        <v>0</v>
      </c>
      <c r="X42" s="264">
        <v>0</v>
      </c>
      <c r="Y42" s="264">
        <v>0</v>
      </c>
      <c r="Z42" s="264">
        <v>0</v>
      </c>
      <c r="AA42" s="264">
        <v>0</v>
      </c>
      <c r="AB42" s="264">
        <v>0</v>
      </c>
      <c r="AC42" s="264">
        <v>0</v>
      </c>
      <c r="AD42" s="264">
        <v>0</v>
      </c>
      <c r="AE42" s="264">
        <v>0</v>
      </c>
      <c r="AF42" s="264">
        <v>0</v>
      </c>
      <c r="AG42" s="264">
        <v>0</v>
      </c>
      <c r="AH42" s="264">
        <v>0</v>
      </c>
      <c r="AI42" s="264">
        <v>0</v>
      </c>
      <c r="AJ42" s="264">
        <v>0</v>
      </c>
      <c r="AK42" s="264">
        <v>0</v>
      </c>
      <c r="AL42" s="264">
        <v>0</v>
      </c>
      <c r="AM42" s="264">
        <v>0</v>
      </c>
      <c r="AN42" s="265">
        <f t="shared" si="7"/>
        <v>0</v>
      </c>
      <c r="AO42" s="265">
        <f t="shared" si="8"/>
        <v>0</v>
      </c>
    </row>
    <row r="43" spans="1:41" x14ac:dyDescent="0.3">
      <c r="A43" s="261" t="s">
        <v>62</v>
      </c>
      <c r="B43" s="262" t="s">
        <v>160</v>
      </c>
      <c r="C43" s="263">
        <f t="shared" si="4"/>
        <v>0</v>
      </c>
      <c r="D43" s="263">
        <f t="shared" si="13"/>
        <v>0</v>
      </c>
      <c r="E43" s="265">
        <v>0</v>
      </c>
      <c r="F43" s="265">
        <f t="shared" si="6"/>
        <v>0</v>
      </c>
      <c r="G43" s="265">
        <f t="shared" ref="G43:AN43" si="18">SUM(G44:G50)</f>
        <v>0</v>
      </c>
      <c r="H43" s="265">
        <f t="shared" ref="H43" si="19">SUM(H44:H50)</f>
        <v>0</v>
      </c>
      <c r="I43" s="265">
        <f t="shared" si="18"/>
        <v>0</v>
      </c>
      <c r="J43" s="265">
        <f t="shared" si="18"/>
        <v>0</v>
      </c>
      <c r="K43" s="265">
        <f t="shared" si="18"/>
        <v>0</v>
      </c>
      <c r="L43" s="265">
        <f t="shared" ref="L43:P43" si="20">SUM(L44:L50)</f>
        <v>0</v>
      </c>
      <c r="M43" s="265">
        <f t="shared" si="20"/>
        <v>0</v>
      </c>
      <c r="N43" s="265">
        <f t="shared" si="20"/>
        <v>0</v>
      </c>
      <c r="O43" s="265">
        <f t="shared" si="20"/>
        <v>0</v>
      </c>
      <c r="P43" s="265">
        <f t="shared" si="20"/>
        <v>0</v>
      </c>
      <c r="Q43" s="265">
        <f t="shared" si="18"/>
        <v>0</v>
      </c>
      <c r="R43" s="265">
        <f t="shared" si="18"/>
        <v>0</v>
      </c>
      <c r="S43" s="265">
        <f t="shared" si="18"/>
        <v>0</v>
      </c>
      <c r="T43" s="265">
        <f t="shared" si="18"/>
        <v>0</v>
      </c>
      <c r="U43" s="265">
        <f t="shared" si="18"/>
        <v>0</v>
      </c>
      <c r="V43" s="265">
        <f t="shared" si="18"/>
        <v>0</v>
      </c>
      <c r="W43" s="265">
        <f t="shared" si="18"/>
        <v>0</v>
      </c>
      <c r="X43" s="265">
        <f t="shared" si="18"/>
        <v>0</v>
      </c>
      <c r="Y43" s="265">
        <f t="shared" si="18"/>
        <v>0</v>
      </c>
      <c r="Z43" s="265">
        <f t="shared" si="18"/>
        <v>0</v>
      </c>
      <c r="AA43" s="265">
        <f t="shared" si="18"/>
        <v>0</v>
      </c>
      <c r="AB43" s="265">
        <f t="shared" si="18"/>
        <v>0</v>
      </c>
      <c r="AC43" s="265">
        <f t="shared" si="18"/>
        <v>0</v>
      </c>
      <c r="AD43" s="265">
        <f t="shared" si="18"/>
        <v>0</v>
      </c>
      <c r="AE43" s="265">
        <f t="shared" si="18"/>
        <v>0</v>
      </c>
      <c r="AF43" s="265">
        <f t="shared" si="18"/>
        <v>0</v>
      </c>
      <c r="AG43" s="265">
        <f t="shared" si="18"/>
        <v>0</v>
      </c>
      <c r="AH43" s="265">
        <f t="shared" si="18"/>
        <v>0</v>
      </c>
      <c r="AI43" s="265">
        <f t="shared" si="18"/>
        <v>0</v>
      </c>
      <c r="AJ43" s="265">
        <f t="shared" si="18"/>
        <v>0</v>
      </c>
      <c r="AK43" s="265">
        <f t="shared" si="18"/>
        <v>0</v>
      </c>
      <c r="AL43" s="265">
        <f t="shared" si="18"/>
        <v>0</v>
      </c>
      <c r="AM43" s="265">
        <f t="shared" si="18"/>
        <v>0</v>
      </c>
      <c r="AN43" s="265">
        <f t="shared" si="18"/>
        <v>0</v>
      </c>
      <c r="AO43" s="265">
        <f t="shared" si="8"/>
        <v>0</v>
      </c>
    </row>
    <row r="44" spans="1:41" x14ac:dyDescent="0.3">
      <c r="A44" s="266" t="s">
        <v>159</v>
      </c>
      <c r="B44" s="267" t="s">
        <v>158</v>
      </c>
      <c r="C44" s="263">
        <f t="shared" si="4"/>
        <v>0</v>
      </c>
      <c r="D44" s="263">
        <f t="shared" si="13"/>
        <v>0</v>
      </c>
      <c r="E44" s="264">
        <v>0</v>
      </c>
      <c r="F44" s="264">
        <f t="shared" si="6"/>
        <v>0</v>
      </c>
      <c r="G44" s="264">
        <v>0</v>
      </c>
      <c r="H44" s="264">
        <v>0</v>
      </c>
      <c r="I44" s="264">
        <v>0</v>
      </c>
      <c r="J44" s="264">
        <v>0</v>
      </c>
      <c r="K44" s="264">
        <v>0</v>
      </c>
      <c r="L44" s="264">
        <v>0</v>
      </c>
      <c r="M44" s="264">
        <v>0</v>
      </c>
      <c r="N44" s="264">
        <v>0</v>
      </c>
      <c r="O44" s="264">
        <v>0</v>
      </c>
      <c r="P44" s="264">
        <v>0</v>
      </c>
      <c r="Q44" s="264">
        <v>0</v>
      </c>
      <c r="R44" s="264">
        <v>0</v>
      </c>
      <c r="S44" s="264">
        <v>0</v>
      </c>
      <c r="T44" s="264">
        <v>0</v>
      </c>
      <c r="U44" s="264">
        <v>0</v>
      </c>
      <c r="V44" s="264">
        <v>0</v>
      </c>
      <c r="W44" s="264">
        <v>0</v>
      </c>
      <c r="X44" s="264">
        <v>0</v>
      </c>
      <c r="Y44" s="264">
        <v>0</v>
      </c>
      <c r="Z44" s="264">
        <v>0</v>
      </c>
      <c r="AA44" s="264">
        <v>0</v>
      </c>
      <c r="AB44" s="264">
        <v>0</v>
      </c>
      <c r="AC44" s="264">
        <v>0</v>
      </c>
      <c r="AD44" s="264">
        <v>0</v>
      </c>
      <c r="AE44" s="264">
        <v>0</v>
      </c>
      <c r="AF44" s="264">
        <v>0</v>
      </c>
      <c r="AG44" s="264">
        <v>0</v>
      </c>
      <c r="AH44" s="264">
        <v>0</v>
      </c>
      <c r="AI44" s="264">
        <v>0</v>
      </c>
      <c r="AJ44" s="264">
        <v>0</v>
      </c>
      <c r="AK44" s="264">
        <v>0</v>
      </c>
      <c r="AL44" s="264">
        <v>0</v>
      </c>
      <c r="AM44" s="264">
        <v>0</v>
      </c>
      <c r="AN44" s="265">
        <f t="shared" si="7"/>
        <v>0</v>
      </c>
      <c r="AO44" s="265">
        <f t="shared" si="8"/>
        <v>0</v>
      </c>
    </row>
    <row r="45" spans="1:41" x14ac:dyDescent="0.3">
      <c r="A45" s="266" t="s">
        <v>157</v>
      </c>
      <c r="B45" s="267" t="s">
        <v>156</v>
      </c>
      <c r="C45" s="263">
        <f t="shared" si="4"/>
        <v>0</v>
      </c>
      <c r="D45" s="263">
        <f t="shared" si="13"/>
        <v>0</v>
      </c>
      <c r="E45" s="264">
        <v>0</v>
      </c>
      <c r="F45" s="264">
        <f t="shared" si="6"/>
        <v>0</v>
      </c>
      <c r="G45" s="264">
        <v>0</v>
      </c>
      <c r="H45" s="264">
        <v>0</v>
      </c>
      <c r="I45" s="264">
        <v>0</v>
      </c>
      <c r="J45" s="264">
        <v>0</v>
      </c>
      <c r="K45" s="264">
        <v>0</v>
      </c>
      <c r="L45" s="264">
        <v>0</v>
      </c>
      <c r="M45" s="264">
        <v>0</v>
      </c>
      <c r="N45" s="264">
        <v>0</v>
      </c>
      <c r="O45" s="264">
        <v>0</v>
      </c>
      <c r="P45" s="264">
        <v>0</v>
      </c>
      <c r="Q45" s="264">
        <v>0</v>
      </c>
      <c r="R45" s="264">
        <v>0</v>
      </c>
      <c r="S45" s="264">
        <v>0</v>
      </c>
      <c r="T45" s="264">
        <v>0</v>
      </c>
      <c r="U45" s="264">
        <v>0</v>
      </c>
      <c r="V45" s="264">
        <v>0</v>
      </c>
      <c r="W45" s="264">
        <v>0</v>
      </c>
      <c r="X45" s="264">
        <v>0</v>
      </c>
      <c r="Y45" s="264">
        <v>0</v>
      </c>
      <c r="Z45" s="264">
        <v>0</v>
      </c>
      <c r="AA45" s="264">
        <v>0</v>
      </c>
      <c r="AB45" s="264">
        <v>0</v>
      </c>
      <c r="AC45" s="264">
        <v>0</v>
      </c>
      <c r="AD45" s="264">
        <v>0</v>
      </c>
      <c r="AE45" s="264">
        <v>0</v>
      </c>
      <c r="AF45" s="264">
        <v>0</v>
      </c>
      <c r="AG45" s="264">
        <v>0</v>
      </c>
      <c r="AH45" s="264">
        <v>0</v>
      </c>
      <c r="AI45" s="264">
        <v>0</v>
      </c>
      <c r="AJ45" s="264">
        <v>0</v>
      </c>
      <c r="AK45" s="264">
        <v>0</v>
      </c>
      <c r="AL45" s="264">
        <v>0</v>
      </c>
      <c r="AM45" s="264">
        <v>0</v>
      </c>
      <c r="AN45" s="265">
        <f t="shared" si="7"/>
        <v>0</v>
      </c>
      <c r="AO45" s="265">
        <f t="shared" si="8"/>
        <v>0</v>
      </c>
    </row>
    <row r="46" spans="1:41" x14ac:dyDescent="0.3">
      <c r="A46" s="266" t="s">
        <v>155</v>
      </c>
      <c r="B46" s="267" t="s">
        <v>154</v>
      </c>
      <c r="C46" s="263">
        <f t="shared" si="4"/>
        <v>0</v>
      </c>
      <c r="D46" s="263">
        <f t="shared" si="13"/>
        <v>0</v>
      </c>
      <c r="E46" s="264">
        <v>0</v>
      </c>
      <c r="F46" s="264">
        <f t="shared" si="6"/>
        <v>0</v>
      </c>
      <c r="G46" s="264">
        <v>0</v>
      </c>
      <c r="H46" s="264">
        <v>0</v>
      </c>
      <c r="I46" s="264">
        <v>0</v>
      </c>
      <c r="J46" s="264">
        <v>0</v>
      </c>
      <c r="K46" s="264">
        <v>0</v>
      </c>
      <c r="L46" s="264">
        <v>0</v>
      </c>
      <c r="M46" s="264">
        <v>0</v>
      </c>
      <c r="N46" s="264">
        <v>0</v>
      </c>
      <c r="O46" s="264">
        <v>0</v>
      </c>
      <c r="P46" s="264">
        <v>0</v>
      </c>
      <c r="Q46" s="264">
        <v>0</v>
      </c>
      <c r="R46" s="264">
        <v>0</v>
      </c>
      <c r="S46" s="264">
        <v>0</v>
      </c>
      <c r="T46" s="264">
        <v>0</v>
      </c>
      <c r="U46" s="264">
        <v>0</v>
      </c>
      <c r="V46" s="264">
        <v>0</v>
      </c>
      <c r="W46" s="264">
        <v>0</v>
      </c>
      <c r="X46" s="264">
        <v>0</v>
      </c>
      <c r="Y46" s="264">
        <v>0</v>
      </c>
      <c r="Z46" s="264">
        <v>0</v>
      </c>
      <c r="AA46" s="264">
        <v>0</v>
      </c>
      <c r="AB46" s="264">
        <v>0</v>
      </c>
      <c r="AC46" s="264">
        <v>0</v>
      </c>
      <c r="AD46" s="264">
        <v>0</v>
      </c>
      <c r="AE46" s="264">
        <v>0</v>
      </c>
      <c r="AF46" s="264">
        <v>0</v>
      </c>
      <c r="AG46" s="264">
        <v>0</v>
      </c>
      <c r="AH46" s="264">
        <v>0</v>
      </c>
      <c r="AI46" s="264">
        <v>0</v>
      </c>
      <c r="AJ46" s="264">
        <v>0</v>
      </c>
      <c r="AK46" s="264">
        <v>0</v>
      </c>
      <c r="AL46" s="264">
        <v>0</v>
      </c>
      <c r="AM46" s="264">
        <v>0</v>
      </c>
      <c r="AN46" s="265">
        <f t="shared" si="7"/>
        <v>0</v>
      </c>
      <c r="AO46" s="265">
        <f t="shared" si="8"/>
        <v>0</v>
      </c>
    </row>
    <row r="47" spans="1:41" ht="31.2" x14ac:dyDescent="0.3">
      <c r="A47" s="266" t="s">
        <v>153</v>
      </c>
      <c r="B47" s="267" t="s">
        <v>152</v>
      </c>
      <c r="C47" s="263">
        <f t="shared" si="4"/>
        <v>0</v>
      </c>
      <c r="D47" s="263">
        <f t="shared" si="13"/>
        <v>0</v>
      </c>
      <c r="E47" s="264">
        <v>0</v>
      </c>
      <c r="F47" s="264">
        <f t="shared" si="6"/>
        <v>0</v>
      </c>
      <c r="G47" s="264">
        <v>0</v>
      </c>
      <c r="H47" s="264">
        <v>0</v>
      </c>
      <c r="I47" s="264">
        <v>0</v>
      </c>
      <c r="J47" s="264">
        <v>0</v>
      </c>
      <c r="K47" s="264">
        <v>0</v>
      </c>
      <c r="L47" s="264">
        <v>0</v>
      </c>
      <c r="M47" s="264">
        <v>0</v>
      </c>
      <c r="N47" s="264">
        <v>0</v>
      </c>
      <c r="O47" s="264">
        <v>0</v>
      </c>
      <c r="P47" s="264">
        <v>0</v>
      </c>
      <c r="Q47" s="264">
        <v>0</v>
      </c>
      <c r="R47" s="264">
        <v>0</v>
      </c>
      <c r="S47" s="264">
        <v>0</v>
      </c>
      <c r="T47" s="264">
        <v>0</v>
      </c>
      <c r="U47" s="264">
        <v>0</v>
      </c>
      <c r="V47" s="264">
        <v>0</v>
      </c>
      <c r="W47" s="264">
        <v>0</v>
      </c>
      <c r="X47" s="264">
        <v>0</v>
      </c>
      <c r="Y47" s="264">
        <v>0</v>
      </c>
      <c r="Z47" s="264">
        <v>0</v>
      </c>
      <c r="AA47" s="264">
        <v>0</v>
      </c>
      <c r="AB47" s="264">
        <v>0</v>
      </c>
      <c r="AC47" s="264">
        <v>0</v>
      </c>
      <c r="AD47" s="264">
        <v>0</v>
      </c>
      <c r="AE47" s="264">
        <v>0</v>
      </c>
      <c r="AF47" s="264">
        <v>0</v>
      </c>
      <c r="AG47" s="264">
        <v>0</v>
      </c>
      <c r="AH47" s="264">
        <v>0</v>
      </c>
      <c r="AI47" s="264">
        <v>0</v>
      </c>
      <c r="AJ47" s="264">
        <v>0</v>
      </c>
      <c r="AK47" s="264">
        <v>0</v>
      </c>
      <c r="AL47" s="264">
        <v>0</v>
      </c>
      <c r="AM47" s="264">
        <v>0</v>
      </c>
      <c r="AN47" s="265">
        <f t="shared" si="7"/>
        <v>0</v>
      </c>
      <c r="AO47" s="265">
        <f t="shared" si="8"/>
        <v>0</v>
      </c>
    </row>
    <row r="48" spans="1:41" ht="31.2" x14ac:dyDescent="0.3">
      <c r="A48" s="266" t="s">
        <v>151</v>
      </c>
      <c r="B48" s="267" t="s">
        <v>150</v>
      </c>
      <c r="C48" s="263">
        <f t="shared" si="4"/>
        <v>0</v>
      </c>
      <c r="D48" s="263">
        <f t="shared" si="13"/>
        <v>0</v>
      </c>
      <c r="E48" s="264">
        <v>0</v>
      </c>
      <c r="F48" s="264">
        <f t="shared" si="6"/>
        <v>0</v>
      </c>
      <c r="G48" s="264">
        <v>0</v>
      </c>
      <c r="H48" s="264">
        <v>0</v>
      </c>
      <c r="I48" s="264">
        <v>0</v>
      </c>
      <c r="J48" s="264">
        <v>0</v>
      </c>
      <c r="K48" s="264">
        <v>0</v>
      </c>
      <c r="L48" s="264">
        <v>0</v>
      </c>
      <c r="M48" s="264">
        <v>0</v>
      </c>
      <c r="N48" s="264">
        <v>0</v>
      </c>
      <c r="O48" s="264">
        <v>0</v>
      </c>
      <c r="P48" s="264">
        <v>0</v>
      </c>
      <c r="Q48" s="264">
        <v>0</v>
      </c>
      <c r="R48" s="264">
        <v>0</v>
      </c>
      <c r="S48" s="264">
        <v>0</v>
      </c>
      <c r="T48" s="264">
        <v>0</v>
      </c>
      <c r="U48" s="264">
        <v>0</v>
      </c>
      <c r="V48" s="264">
        <v>0</v>
      </c>
      <c r="W48" s="264">
        <v>0</v>
      </c>
      <c r="X48" s="264">
        <v>0</v>
      </c>
      <c r="Y48" s="264">
        <v>0</v>
      </c>
      <c r="Z48" s="264">
        <v>0</v>
      </c>
      <c r="AA48" s="264">
        <v>0</v>
      </c>
      <c r="AB48" s="264">
        <v>0</v>
      </c>
      <c r="AC48" s="264">
        <v>0</v>
      </c>
      <c r="AD48" s="264">
        <v>0</v>
      </c>
      <c r="AE48" s="264">
        <v>0</v>
      </c>
      <c r="AF48" s="264">
        <v>0</v>
      </c>
      <c r="AG48" s="264">
        <v>0</v>
      </c>
      <c r="AH48" s="264">
        <v>0</v>
      </c>
      <c r="AI48" s="264">
        <v>0</v>
      </c>
      <c r="AJ48" s="264">
        <v>0</v>
      </c>
      <c r="AK48" s="264">
        <v>0</v>
      </c>
      <c r="AL48" s="264">
        <v>0</v>
      </c>
      <c r="AM48" s="264">
        <v>0</v>
      </c>
      <c r="AN48" s="265">
        <f t="shared" si="7"/>
        <v>0</v>
      </c>
      <c r="AO48" s="265">
        <f t="shared" si="8"/>
        <v>0</v>
      </c>
    </row>
    <row r="49" spans="1:41" x14ac:dyDescent="0.3">
      <c r="A49" s="266" t="s">
        <v>149</v>
      </c>
      <c r="B49" s="267" t="s">
        <v>148</v>
      </c>
      <c r="C49" s="263">
        <f t="shared" si="4"/>
        <v>0</v>
      </c>
      <c r="D49" s="263">
        <f t="shared" si="13"/>
        <v>0</v>
      </c>
      <c r="E49" s="264">
        <v>0</v>
      </c>
      <c r="F49" s="264">
        <f t="shared" si="6"/>
        <v>0</v>
      </c>
      <c r="G49" s="264">
        <v>0</v>
      </c>
      <c r="H49" s="264">
        <v>0</v>
      </c>
      <c r="I49" s="264">
        <v>0</v>
      </c>
      <c r="J49" s="264">
        <v>0</v>
      </c>
      <c r="K49" s="264">
        <v>0</v>
      </c>
      <c r="L49" s="264">
        <v>0</v>
      </c>
      <c r="M49" s="264">
        <v>0</v>
      </c>
      <c r="N49" s="264">
        <v>0</v>
      </c>
      <c r="O49" s="264">
        <v>0</v>
      </c>
      <c r="P49" s="264">
        <v>0</v>
      </c>
      <c r="Q49" s="264">
        <v>0</v>
      </c>
      <c r="R49" s="264">
        <v>0</v>
      </c>
      <c r="S49" s="264">
        <v>0</v>
      </c>
      <c r="T49" s="264">
        <v>0</v>
      </c>
      <c r="U49" s="264">
        <v>0</v>
      </c>
      <c r="V49" s="264">
        <v>0</v>
      </c>
      <c r="W49" s="264">
        <v>0</v>
      </c>
      <c r="X49" s="264">
        <v>0</v>
      </c>
      <c r="Y49" s="264">
        <v>0</v>
      </c>
      <c r="Z49" s="264">
        <v>0</v>
      </c>
      <c r="AA49" s="264">
        <v>0</v>
      </c>
      <c r="AB49" s="264">
        <v>0</v>
      </c>
      <c r="AC49" s="264">
        <v>0</v>
      </c>
      <c r="AD49" s="264">
        <v>0</v>
      </c>
      <c r="AE49" s="264">
        <v>0</v>
      </c>
      <c r="AF49" s="264">
        <v>0</v>
      </c>
      <c r="AG49" s="264">
        <v>0</v>
      </c>
      <c r="AH49" s="264">
        <v>0</v>
      </c>
      <c r="AI49" s="264">
        <v>0</v>
      </c>
      <c r="AJ49" s="264">
        <v>0</v>
      </c>
      <c r="AK49" s="264">
        <v>0</v>
      </c>
      <c r="AL49" s="264">
        <v>0</v>
      </c>
      <c r="AM49" s="264">
        <v>0</v>
      </c>
      <c r="AN49" s="265">
        <f t="shared" si="7"/>
        <v>0</v>
      </c>
      <c r="AO49" s="265">
        <f t="shared" si="8"/>
        <v>0</v>
      </c>
    </row>
    <row r="50" spans="1:41" ht="18.600000000000001" x14ac:dyDescent="0.3">
      <c r="A50" s="266" t="s">
        <v>147</v>
      </c>
      <c r="B50" s="269" t="s">
        <v>146</v>
      </c>
      <c r="C50" s="263">
        <f t="shared" si="4"/>
        <v>0</v>
      </c>
      <c r="D50" s="263">
        <f t="shared" si="13"/>
        <v>0</v>
      </c>
      <c r="E50" s="264">
        <v>0</v>
      </c>
      <c r="F50" s="264">
        <f t="shared" si="6"/>
        <v>0</v>
      </c>
      <c r="G50" s="264">
        <v>0</v>
      </c>
      <c r="H50" s="264">
        <v>0</v>
      </c>
      <c r="I50" s="264">
        <v>0</v>
      </c>
      <c r="J50" s="264">
        <v>0</v>
      </c>
      <c r="K50" s="264">
        <v>0</v>
      </c>
      <c r="L50" s="264">
        <v>0</v>
      </c>
      <c r="M50" s="264">
        <v>0</v>
      </c>
      <c r="N50" s="264">
        <v>0</v>
      </c>
      <c r="O50" s="264">
        <v>0</v>
      </c>
      <c r="P50" s="264">
        <f>P30</f>
        <v>0</v>
      </c>
      <c r="Q50" s="264">
        <v>0</v>
      </c>
      <c r="R50" s="264">
        <f>R30</f>
        <v>0</v>
      </c>
      <c r="S50" s="264">
        <v>0</v>
      </c>
      <c r="T50" s="264">
        <v>0</v>
      </c>
      <c r="U50" s="264">
        <v>0</v>
      </c>
      <c r="V50" s="264">
        <v>0</v>
      </c>
      <c r="W50" s="264">
        <v>0</v>
      </c>
      <c r="X50" s="264">
        <v>0</v>
      </c>
      <c r="Y50" s="264">
        <v>0</v>
      </c>
      <c r="Z50" s="264">
        <v>0</v>
      </c>
      <c r="AA50" s="264">
        <v>0</v>
      </c>
      <c r="AB50" s="264">
        <v>0</v>
      </c>
      <c r="AC50" s="264">
        <v>0</v>
      </c>
      <c r="AD50" s="264">
        <v>0</v>
      </c>
      <c r="AE50" s="264">
        <v>0</v>
      </c>
      <c r="AF50" s="264">
        <v>0</v>
      </c>
      <c r="AG50" s="264">
        <v>0</v>
      </c>
      <c r="AH50" s="264">
        <v>0</v>
      </c>
      <c r="AI50" s="264">
        <v>0</v>
      </c>
      <c r="AJ50" s="264">
        <v>0</v>
      </c>
      <c r="AK50" s="264">
        <v>0</v>
      </c>
      <c r="AL50" s="264">
        <v>0</v>
      </c>
      <c r="AM50" s="264">
        <v>0</v>
      </c>
      <c r="AN50" s="265">
        <f t="shared" si="7"/>
        <v>0</v>
      </c>
      <c r="AO50" s="265">
        <f t="shared" si="8"/>
        <v>0</v>
      </c>
    </row>
    <row r="51" spans="1:41" ht="35.25" customHeight="1" x14ac:dyDescent="0.3">
      <c r="A51" s="261" t="s">
        <v>60</v>
      </c>
      <c r="B51" s="262" t="s">
        <v>145</v>
      </c>
      <c r="C51" s="263">
        <f t="shared" si="4"/>
        <v>0</v>
      </c>
      <c r="D51" s="263">
        <f t="shared" si="13"/>
        <v>0</v>
      </c>
      <c r="E51" s="265">
        <v>0</v>
      </c>
      <c r="F51" s="265">
        <f t="shared" si="6"/>
        <v>0</v>
      </c>
      <c r="G51" s="265">
        <v>0</v>
      </c>
      <c r="H51" s="265">
        <v>0</v>
      </c>
      <c r="I51" s="265">
        <v>0</v>
      </c>
      <c r="J51" s="265">
        <v>0</v>
      </c>
      <c r="K51" s="265">
        <v>0</v>
      </c>
      <c r="L51" s="265">
        <v>0</v>
      </c>
      <c r="M51" s="265">
        <v>0</v>
      </c>
      <c r="N51" s="265">
        <v>0</v>
      </c>
      <c r="O51" s="265">
        <v>0</v>
      </c>
      <c r="P51" s="265">
        <f>P52</f>
        <v>0</v>
      </c>
      <c r="Q51" s="265">
        <v>0</v>
      </c>
      <c r="R51" s="265">
        <f>R52</f>
        <v>0</v>
      </c>
      <c r="S51" s="265">
        <v>0</v>
      </c>
      <c r="T51" s="265">
        <v>0</v>
      </c>
      <c r="U51" s="265">
        <v>0</v>
      </c>
      <c r="V51" s="265">
        <v>0</v>
      </c>
      <c r="W51" s="265">
        <v>0</v>
      </c>
      <c r="X51" s="265">
        <v>0</v>
      </c>
      <c r="Y51" s="265">
        <v>0</v>
      </c>
      <c r="Z51" s="265">
        <v>0</v>
      </c>
      <c r="AA51" s="265">
        <v>0</v>
      </c>
      <c r="AB51" s="265">
        <v>0</v>
      </c>
      <c r="AC51" s="265">
        <v>0</v>
      </c>
      <c r="AD51" s="265">
        <v>0</v>
      </c>
      <c r="AE51" s="265">
        <v>0</v>
      </c>
      <c r="AF51" s="265">
        <v>0</v>
      </c>
      <c r="AG51" s="265">
        <v>0</v>
      </c>
      <c r="AH51" s="265">
        <v>0</v>
      </c>
      <c r="AI51" s="265">
        <v>0</v>
      </c>
      <c r="AJ51" s="265">
        <v>0</v>
      </c>
      <c r="AK51" s="265">
        <v>0</v>
      </c>
      <c r="AL51" s="265">
        <v>0</v>
      </c>
      <c r="AM51" s="265">
        <v>0</v>
      </c>
      <c r="AN51" s="265">
        <f t="shared" si="7"/>
        <v>0</v>
      </c>
      <c r="AO51" s="265">
        <f t="shared" si="8"/>
        <v>0</v>
      </c>
    </row>
    <row r="52" spans="1:41" x14ac:dyDescent="0.3">
      <c r="A52" s="266" t="s">
        <v>144</v>
      </c>
      <c r="B52" s="267" t="s">
        <v>143</v>
      </c>
      <c r="C52" s="263">
        <f t="shared" si="4"/>
        <v>0</v>
      </c>
      <c r="D52" s="263">
        <f t="shared" si="13"/>
        <v>0.1401</v>
      </c>
      <c r="E52" s="264">
        <v>0</v>
      </c>
      <c r="F52" s="264">
        <f t="shared" si="6"/>
        <v>0.1401</v>
      </c>
      <c r="G52" s="264">
        <v>0</v>
      </c>
      <c r="H52" s="264">
        <v>0</v>
      </c>
      <c r="I52" s="264">
        <v>0</v>
      </c>
      <c r="J52" s="264">
        <v>0</v>
      </c>
      <c r="K52" s="264">
        <v>0</v>
      </c>
      <c r="L52" s="264">
        <v>0</v>
      </c>
      <c r="M52" s="264">
        <v>0</v>
      </c>
      <c r="N52" s="264">
        <v>0</v>
      </c>
      <c r="O52" s="264">
        <v>0</v>
      </c>
      <c r="P52" s="264">
        <f>P50</f>
        <v>0</v>
      </c>
      <c r="Q52" s="264">
        <v>0</v>
      </c>
      <c r="R52" s="264">
        <f>R50</f>
        <v>0</v>
      </c>
      <c r="S52" s="264">
        <v>0</v>
      </c>
      <c r="T52" s="264">
        <v>0</v>
      </c>
      <c r="U52" s="264">
        <v>0</v>
      </c>
      <c r="V52" s="264">
        <v>0</v>
      </c>
      <c r="W52" s="264">
        <v>0</v>
      </c>
      <c r="X52" s="264">
        <v>0</v>
      </c>
      <c r="Y52" s="264">
        <v>0</v>
      </c>
      <c r="Z52" s="264">
        <v>0</v>
      </c>
      <c r="AA52" s="264">
        <v>0</v>
      </c>
      <c r="AB52" s="264">
        <v>0</v>
      </c>
      <c r="AC52" s="264">
        <v>0</v>
      </c>
      <c r="AD52" s="264">
        <v>0</v>
      </c>
      <c r="AE52" s="264">
        <v>0</v>
      </c>
      <c r="AF52" s="264">
        <v>0</v>
      </c>
      <c r="AG52" s="264">
        <v>0</v>
      </c>
      <c r="AH52" s="264">
        <f>AH34</f>
        <v>0.1401</v>
      </c>
      <c r="AI52" s="264">
        <v>2</v>
      </c>
      <c r="AJ52" s="264">
        <v>0</v>
      </c>
      <c r="AK52" s="264">
        <v>0</v>
      </c>
      <c r="AL52" s="264">
        <v>0</v>
      </c>
      <c r="AM52" s="264">
        <v>0</v>
      </c>
      <c r="AN52" s="265">
        <f t="shared" si="7"/>
        <v>0</v>
      </c>
      <c r="AO52" s="265">
        <f t="shared" si="8"/>
        <v>0.1401</v>
      </c>
    </row>
    <row r="53" spans="1:41" x14ac:dyDescent="0.3">
      <c r="A53" s="266" t="s">
        <v>142</v>
      </c>
      <c r="B53" s="267" t="s">
        <v>136</v>
      </c>
      <c r="C53" s="263">
        <f t="shared" si="4"/>
        <v>0</v>
      </c>
      <c r="D53" s="263">
        <f t="shared" si="13"/>
        <v>0</v>
      </c>
      <c r="E53" s="264">
        <v>0</v>
      </c>
      <c r="F53" s="264">
        <f t="shared" si="6"/>
        <v>0</v>
      </c>
      <c r="G53" s="264">
        <v>0</v>
      </c>
      <c r="H53" s="264">
        <v>0</v>
      </c>
      <c r="I53" s="264">
        <v>0</v>
      </c>
      <c r="J53" s="264">
        <v>0</v>
      </c>
      <c r="K53" s="264">
        <v>0</v>
      </c>
      <c r="L53" s="264">
        <v>0</v>
      </c>
      <c r="M53" s="264">
        <v>0</v>
      </c>
      <c r="N53" s="264">
        <v>0</v>
      </c>
      <c r="O53" s="264">
        <v>0</v>
      </c>
      <c r="P53" s="264">
        <v>0</v>
      </c>
      <c r="Q53" s="264">
        <v>0</v>
      </c>
      <c r="R53" s="264">
        <v>0</v>
      </c>
      <c r="S53" s="264">
        <v>0</v>
      </c>
      <c r="T53" s="264">
        <v>0</v>
      </c>
      <c r="U53" s="264">
        <v>0</v>
      </c>
      <c r="V53" s="264">
        <v>0</v>
      </c>
      <c r="W53" s="264">
        <v>0</v>
      </c>
      <c r="X53" s="264">
        <v>0</v>
      </c>
      <c r="Y53" s="264">
        <v>0</v>
      </c>
      <c r="Z53" s="264">
        <v>0</v>
      </c>
      <c r="AA53" s="264">
        <v>0</v>
      </c>
      <c r="AB53" s="264">
        <v>0</v>
      </c>
      <c r="AC53" s="264">
        <v>0</v>
      </c>
      <c r="AD53" s="264">
        <v>0</v>
      </c>
      <c r="AE53" s="264">
        <v>0</v>
      </c>
      <c r="AF53" s="264">
        <v>0</v>
      </c>
      <c r="AG53" s="264">
        <v>0</v>
      </c>
      <c r="AH53" s="264">
        <v>0</v>
      </c>
      <c r="AI53" s="264">
        <v>0</v>
      </c>
      <c r="AJ53" s="264">
        <v>0</v>
      </c>
      <c r="AK53" s="264">
        <v>0</v>
      </c>
      <c r="AL53" s="264">
        <v>0</v>
      </c>
      <c r="AM53" s="264">
        <v>0</v>
      </c>
      <c r="AN53" s="265">
        <f t="shared" si="7"/>
        <v>0</v>
      </c>
      <c r="AO53" s="265">
        <f t="shared" si="8"/>
        <v>0</v>
      </c>
    </row>
    <row r="54" spans="1:41" x14ac:dyDescent="0.3">
      <c r="A54" s="266" t="s">
        <v>141</v>
      </c>
      <c r="B54" s="269" t="s">
        <v>135</v>
      </c>
      <c r="C54" s="263">
        <f t="shared" si="4"/>
        <v>0</v>
      </c>
      <c r="D54" s="263">
        <f t="shared" si="13"/>
        <v>0</v>
      </c>
      <c r="E54" s="264">
        <v>0</v>
      </c>
      <c r="F54" s="264">
        <f t="shared" si="6"/>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5">
        <f t="shared" si="7"/>
        <v>0</v>
      </c>
      <c r="AO54" s="265">
        <f t="shared" si="8"/>
        <v>0</v>
      </c>
    </row>
    <row r="55" spans="1:41" x14ac:dyDescent="0.3">
      <c r="A55" s="266" t="s">
        <v>140</v>
      </c>
      <c r="B55" s="269" t="s">
        <v>134</v>
      </c>
      <c r="C55" s="263">
        <f t="shared" si="4"/>
        <v>0</v>
      </c>
      <c r="D55" s="263">
        <f t="shared" si="13"/>
        <v>0</v>
      </c>
      <c r="E55" s="264">
        <v>0</v>
      </c>
      <c r="F55" s="264">
        <f t="shared" si="6"/>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4">
        <v>0</v>
      </c>
      <c r="AD55" s="264">
        <v>0</v>
      </c>
      <c r="AE55" s="264">
        <v>0</v>
      </c>
      <c r="AF55" s="264">
        <v>0</v>
      </c>
      <c r="AG55" s="264">
        <v>0</v>
      </c>
      <c r="AH55" s="264">
        <v>0</v>
      </c>
      <c r="AI55" s="264">
        <v>0</v>
      </c>
      <c r="AJ55" s="264">
        <v>0</v>
      </c>
      <c r="AK55" s="264">
        <v>0</v>
      </c>
      <c r="AL55" s="264">
        <v>0</v>
      </c>
      <c r="AM55" s="264">
        <v>0</v>
      </c>
      <c r="AN55" s="265">
        <f t="shared" si="7"/>
        <v>0</v>
      </c>
      <c r="AO55" s="265">
        <f t="shared" si="8"/>
        <v>0</v>
      </c>
    </row>
    <row r="56" spans="1:41" x14ac:dyDescent="0.3">
      <c r="A56" s="266" t="s">
        <v>139</v>
      </c>
      <c r="B56" s="269" t="s">
        <v>133</v>
      </c>
      <c r="C56" s="263">
        <f t="shared" si="4"/>
        <v>0</v>
      </c>
      <c r="D56" s="263">
        <f t="shared" si="13"/>
        <v>0</v>
      </c>
      <c r="E56" s="264">
        <v>0</v>
      </c>
      <c r="F56" s="264">
        <f t="shared" si="6"/>
        <v>0</v>
      </c>
      <c r="G56" s="264">
        <v>0</v>
      </c>
      <c r="H56" s="264">
        <v>0</v>
      </c>
      <c r="I56" s="264">
        <v>0</v>
      </c>
      <c r="J56" s="264">
        <v>0</v>
      </c>
      <c r="K56" s="264">
        <v>0</v>
      </c>
      <c r="L56" s="264">
        <v>0</v>
      </c>
      <c r="M56" s="264">
        <v>0</v>
      </c>
      <c r="N56" s="264">
        <v>0</v>
      </c>
      <c r="O56" s="264">
        <v>0</v>
      </c>
      <c r="P56" s="264">
        <v>0</v>
      </c>
      <c r="Q56" s="264">
        <v>0</v>
      </c>
      <c r="R56" s="264">
        <v>0</v>
      </c>
      <c r="S56" s="264">
        <v>0</v>
      </c>
      <c r="T56" s="264">
        <v>0</v>
      </c>
      <c r="U56" s="264">
        <v>0</v>
      </c>
      <c r="V56" s="264">
        <v>0</v>
      </c>
      <c r="W56" s="264">
        <v>0</v>
      </c>
      <c r="X56" s="264">
        <v>0</v>
      </c>
      <c r="Y56" s="264">
        <v>0</v>
      </c>
      <c r="Z56" s="264">
        <v>0</v>
      </c>
      <c r="AA56" s="264">
        <v>0</v>
      </c>
      <c r="AB56" s="264">
        <v>0</v>
      </c>
      <c r="AC56" s="264">
        <v>0</v>
      </c>
      <c r="AD56" s="264">
        <v>0</v>
      </c>
      <c r="AE56" s="264">
        <v>0</v>
      </c>
      <c r="AF56" s="264">
        <v>0</v>
      </c>
      <c r="AG56" s="264">
        <v>0</v>
      </c>
      <c r="AH56" s="264">
        <v>0</v>
      </c>
      <c r="AI56" s="264">
        <v>0</v>
      </c>
      <c r="AJ56" s="264">
        <v>0</v>
      </c>
      <c r="AK56" s="264">
        <v>0</v>
      </c>
      <c r="AL56" s="264">
        <v>0</v>
      </c>
      <c r="AM56" s="264">
        <v>0</v>
      </c>
      <c r="AN56" s="265">
        <f t="shared" si="7"/>
        <v>0</v>
      </c>
      <c r="AO56" s="265">
        <f t="shared" si="8"/>
        <v>0</v>
      </c>
    </row>
    <row r="57" spans="1:41" ht="18.600000000000001" x14ac:dyDescent="0.3">
      <c r="A57" s="266" t="s">
        <v>138</v>
      </c>
      <c r="B57" s="269" t="s">
        <v>132</v>
      </c>
      <c r="C57" s="263">
        <f t="shared" si="4"/>
        <v>0</v>
      </c>
      <c r="D57" s="263">
        <f t="shared" si="13"/>
        <v>0</v>
      </c>
      <c r="E57" s="264">
        <v>0</v>
      </c>
      <c r="F57" s="264">
        <f t="shared" si="6"/>
        <v>0</v>
      </c>
      <c r="G57" s="264">
        <v>0</v>
      </c>
      <c r="H57" s="264">
        <v>0</v>
      </c>
      <c r="I57" s="264">
        <v>0</v>
      </c>
      <c r="J57" s="264">
        <v>0</v>
      </c>
      <c r="K57" s="264">
        <v>0</v>
      </c>
      <c r="L57" s="264">
        <v>0</v>
      </c>
      <c r="M57" s="264">
        <v>0</v>
      </c>
      <c r="N57" s="264">
        <v>0</v>
      </c>
      <c r="O57" s="264">
        <v>0</v>
      </c>
      <c r="P57" s="264"/>
      <c r="Q57" s="264">
        <v>0</v>
      </c>
      <c r="R57" s="264"/>
      <c r="S57" s="264">
        <v>0</v>
      </c>
      <c r="T57" s="264">
        <v>0</v>
      </c>
      <c r="U57" s="264">
        <v>0</v>
      </c>
      <c r="V57" s="264">
        <v>0</v>
      </c>
      <c r="W57" s="264">
        <v>0</v>
      </c>
      <c r="X57" s="264">
        <v>0</v>
      </c>
      <c r="Y57" s="264">
        <v>0</v>
      </c>
      <c r="Z57" s="264">
        <v>0</v>
      </c>
      <c r="AA57" s="264">
        <v>0</v>
      </c>
      <c r="AB57" s="264">
        <v>0</v>
      </c>
      <c r="AC57" s="264">
        <v>0</v>
      </c>
      <c r="AD57" s="264">
        <v>0</v>
      </c>
      <c r="AE57" s="264">
        <v>0</v>
      </c>
      <c r="AF57" s="264">
        <v>0</v>
      </c>
      <c r="AG57" s="264">
        <v>0</v>
      </c>
      <c r="AH57" s="264">
        <v>0</v>
      </c>
      <c r="AI57" s="264">
        <v>0</v>
      </c>
      <c r="AJ57" s="264">
        <v>0</v>
      </c>
      <c r="AK57" s="264">
        <v>0</v>
      </c>
      <c r="AL57" s="264">
        <v>0</v>
      </c>
      <c r="AM57" s="264">
        <v>0</v>
      </c>
      <c r="AN57" s="265">
        <f t="shared" si="7"/>
        <v>0</v>
      </c>
      <c r="AO57" s="265">
        <f t="shared" si="8"/>
        <v>0</v>
      </c>
    </row>
    <row r="58" spans="1:41" ht="36.75" customHeight="1" x14ac:dyDescent="0.3">
      <c r="A58" s="261" t="s">
        <v>59</v>
      </c>
      <c r="B58" s="270" t="s">
        <v>236</v>
      </c>
      <c r="C58" s="263">
        <f t="shared" si="4"/>
        <v>0</v>
      </c>
      <c r="D58" s="263">
        <f t="shared" si="13"/>
        <v>0</v>
      </c>
      <c r="E58" s="265">
        <v>0</v>
      </c>
      <c r="F58" s="265">
        <f t="shared" si="6"/>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v>0</v>
      </c>
      <c r="AC58" s="265">
        <v>0</v>
      </c>
      <c r="AD58" s="265">
        <v>0</v>
      </c>
      <c r="AE58" s="265">
        <v>0</v>
      </c>
      <c r="AF58" s="265">
        <v>0</v>
      </c>
      <c r="AG58" s="265">
        <v>0</v>
      </c>
      <c r="AH58" s="265">
        <v>0</v>
      </c>
      <c r="AI58" s="265">
        <v>0</v>
      </c>
      <c r="AJ58" s="265">
        <v>0</v>
      </c>
      <c r="AK58" s="265">
        <v>0</v>
      </c>
      <c r="AL58" s="265">
        <v>0</v>
      </c>
      <c r="AM58" s="265">
        <v>0</v>
      </c>
      <c r="AN58" s="265">
        <f t="shared" si="7"/>
        <v>0</v>
      </c>
      <c r="AO58" s="265">
        <f t="shared" si="8"/>
        <v>0</v>
      </c>
    </row>
    <row r="59" spans="1:41" x14ac:dyDescent="0.3">
      <c r="A59" s="261" t="s">
        <v>57</v>
      </c>
      <c r="B59" s="262" t="s">
        <v>137</v>
      </c>
      <c r="C59" s="263">
        <f t="shared" si="4"/>
        <v>0</v>
      </c>
      <c r="D59" s="263">
        <f t="shared" si="13"/>
        <v>0</v>
      </c>
      <c r="E59" s="265">
        <v>0</v>
      </c>
      <c r="F59" s="265">
        <f t="shared" si="6"/>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v>0</v>
      </c>
      <c r="AC59" s="265">
        <v>0</v>
      </c>
      <c r="AD59" s="265">
        <v>0</v>
      </c>
      <c r="AE59" s="265">
        <v>0</v>
      </c>
      <c r="AF59" s="265">
        <v>0</v>
      </c>
      <c r="AG59" s="265">
        <v>0</v>
      </c>
      <c r="AH59" s="265">
        <v>0</v>
      </c>
      <c r="AI59" s="265">
        <v>0</v>
      </c>
      <c r="AJ59" s="265">
        <v>0</v>
      </c>
      <c r="AK59" s="265">
        <v>0</v>
      </c>
      <c r="AL59" s="265">
        <v>0</v>
      </c>
      <c r="AM59" s="265">
        <v>0</v>
      </c>
      <c r="AN59" s="265">
        <f t="shared" si="7"/>
        <v>0</v>
      </c>
      <c r="AO59" s="265">
        <f t="shared" si="8"/>
        <v>0</v>
      </c>
    </row>
    <row r="60" spans="1:41" x14ac:dyDescent="0.3">
      <c r="A60" s="266" t="s">
        <v>230</v>
      </c>
      <c r="B60" s="271" t="s">
        <v>158</v>
      </c>
      <c r="C60" s="263">
        <f t="shared" si="4"/>
        <v>0</v>
      </c>
      <c r="D60" s="263">
        <f t="shared" si="13"/>
        <v>0</v>
      </c>
      <c r="E60" s="264">
        <v>0</v>
      </c>
      <c r="F60" s="264">
        <f t="shared" si="6"/>
        <v>0</v>
      </c>
      <c r="G60" s="264">
        <v>0</v>
      </c>
      <c r="H60" s="264">
        <v>0</v>
      </c>
      <c r="I60" s="264">
        <v>0</v>
      </c>
      <c r="J60" s="264">
        <v>0</v>
      </c>
      <c r="K60" s="264">
        <v>0</v>
      </c>
      <c r="L60" s="264">
        <v>0</v>
      </c>
      <c r="M60" s="264">
        <v>0</v>
      </c>
      <c r="N60" s="264">
        <v>0</v>
      </c>
      <c r="O60" s="264">
        <v>0</v>
      </c>
      <c r="P60" s="264">
        <v>0</v>
      </c>
      <c r="Q60" s="264">
        <v>0</v>
      </c>
      <c r="R60" s="264">
        <v>0</v>
      </c>
      <c r="S60" s="264">
        <v>0</v>
      </c>
      <c r="T60" s="264">
        <v>0</v>
      </c>
      <c r="U60" s="264">
        <v>0</v>
      </c>
      <c r="V60" s="264">
        <v>0</v>
      </c>
      <c r="W60" s="264">
        <v>0</v>
      </c>
      <c r="X60" s="264">
        <v>0</v>
      </c>
      <c r="Y60" s="264">
        <v>0</v>
      </c>
      <c r="Z60" s="264">
        <v>0</v>
      </c>
      <c r="AA60" s="264">
        <v>0</v>
      </c>
      <c r="AB60" s="264">
        <v>0</v>
      </c>
      <c r="AC60" s="264">
        <v>0</v>
      </c>
      <c r="AD60" s="264">
        <v>0</v>
      </c>
      <c r="AE60" s="264">
        <v>0</v>
      </c>
      <c r="AF60" s="264">
        <v>0</v>
      </c>
      <c r="AG60" s="264">
        <v>0</v>
      </c>
      <c r="AH60" s="264">
        <v>0</v>
      </c>
      <c r="AI60" s="264">
        <v>0</v>
      </c>
      <c r="AJ60" s="264">
        <v>0</v>
      </c>
      <c r="AK60" s="264">
        <v>0</v>
      </c>
      <c r="AL60" s="264">
        <v>0</v>
      </c>
      <c r="AM60" s="264">
        <v>0</v>
      </c>
      <c r="AN60" s="265">
        <f t="shared" si="7"/>
        <v>0</v>
      </c>
      <c r="AO60" s="265">
        <f t="shared" si="8"/>
        <v>0</v>
      </c>
    </row>
    <row r="61" spans="1:41" x14ac:dyDescent="0.3">
      <c r="A61" s="266" t="s">
        <v>231</v>
      </c>
      <c r="B61" s="271" t="s">
        <v>156</v>
      </c>
      <c r="C61" s="263">
        <f t="shared" si="4"/>
        <v>0</v>
      </c>
      <c r="D61" s="263">
        <f t="shared" si="13"/>
        <v>0</v>
      </c>
      <c r="E61" s="264">
        <v>0</v>
      </c>
      <c r="F61" s="264">
        <f t="shared" si="6"/>
        <v>0</v>
      </c>
      <c r="G61" s="264">
        <v>0</v>
      </c>
      <c r="H61" s="264">
        <v>0</v>
      </c>
      <c r="I61" s="264">
        <v>0</v>
      </c>
      <c r="J61" s="264">
        <v>0</v>
      </c>
      <c r="K61" s="264">
        <v>0</v>
      </c>
      <c r="L61" s="264">
        <v>0</v>
      </c>
      <c r="M61" s="264">
        <v>0</v>
      </c>
      <c r="N61" s="264">
        <v>0</v>
      </c>
      <c r="O61" s="264">
        <v>0</v>
      </c>
      <c r="P61" s="264">
        <v>0</v>
      </c>
      <c r="Q61" s="264">
        <v>0</v>
      </c>
      <c r="R61" s="264">
        <v>0</v>
      </c>
      <c r="S61" s="264">
        <v>0</v>
      </c>
      <c r="T61" s="264">
        <v>0</v>
      </c>
      <c r="U61" s="264">
        <v>0</v>
      </c>
      <c r="V61" s="264">
        <v>0</v>
      </c>
      <c r="W61" s="264">
        <v>0</v>
      </c>
      <c r="X61" s="264">
        <v>0</v>
      </c>
      <c r="Y61" s="264">
        <v>0</v>
      </c>
      <c r="Z61" s="264">
        <v>0</v>
      </c>
      <c r="AA61" s="264">
        <v>0</v>
      </c>
      <c r="AB61" s="264">
        <v>0</v>
      </c>
      <c r="AC61" s="264">
        <v>0</v>
      </c>
      <c r="AD61" s="264">
        <v>0</v>
      </c>
      <c r="AE61" s="264">
        <v>0</v>
      </c>
      <c r="AF61" s="264">
        <v>0</v>
      </c>
      <c r="AG61" s="264">
        <v>0</v>
      </c>
      <c r="AH61" s="264">
        <v>0</v>
      </c>
      <c r="AI61" s="264">
        <v>0</v>
      </c>
      <c r="AJ61" s="264">
        <v>0</v>
      </c>
      <c r="AK61" s="264">
        <v>0</v>
      </c>
      <c r="AL61" s="264">
        <v>0</v>
      </c>
      <c r="AM61" s="264">
        <v>0</v>
      </c>
      <c r="AN61" s="265">
        <f t="shared" si="7"/>
        <v>0</v>
      </c>
      <c r="AO61" s="265">
        <f t="shared" si="8"/>
        <v>0</v>
      </c>
    </row>
    <row r="62" spans="1:41" x14ac:dyDescent="0.3">
      <c r="A62" s="266" t="s">
        <v>232</v>
      </c>
      <c r="B62" s="271" t="s">
        <v>154</v>
      </c>
      <c r="C62" s="263">
        <f t="shared" si="4"/>
        <v>0</v>
      </c>
      <c r="D62" s="263">
        <f t="shared" si="13"/>
        <v>0</v>
      </c>
      <c r="E62" s="264">
        <v>0</v>
      </c>
      <c r="F62" s="264">
        <f t="shared" si="6"/>
        <v>0</v>
      </c>
      <c r="G62" s="264">
        <v>0</v>
      </c>
      <c r="H62" s="264">
        <v>0</v>
      </c>
      <c r="I62" s="264">
        <v>0</v>
      </c>
      <c r="J62" s="264">
        <v>0</v>
      </c>
      <c r="K62" s="264">
        <v>0</v>
      </c>
      <c r="L62" s="264">
        <v>0</v>
      </c>
      <c r="M62" s="264">
        <v>0</v>
      </c>
      <c r="N62" s="264">
        <v>0</v>
      </c>
      <c r="O62" s="264">
        <v>0</v>
      </c>
      <c r="P62" s="264">
        <v>0</v>
      </c>
      <c r="Q62" s="264">
        <v>0</v>
      </c>
      <c r="R62" s="264">
        <v>0</v>
      </c>
      <c r="S62" s="264">
        <v>0</v>
      </c>
      <c r="T62" s="264">
        <v>0</v>
      </c>
      <c r="U62" s="264">
        <v>0</v>
      </c>
      <c r="V62" s="264">
        <v>0</v>
      </c>
      <c r="W62" s="264">
        <v>0</v>
      </c>
      <c r="X62" s="264">
        <v>0</v>
      </c>
      <c r="Y62" s="264">
        <v>0</v>
      </c>
      <c r="Z62" s="264">
        <v>0</v>
      </c>
      <c r="AA62" s="264">
        <v>0</v>
      </c>
      <c r="AB62" s="264">
        <v>0</v>
      </c>
      <c r="AC62" s="264">
        <v>0</v>
      </c>
      <c r="AD62" s="264">
        <v>0</v>
      </c>
      <c r="AE62" s="264">
        <v>0</v>
      </c>
      <c r="AF62" s="264">
        <v>0</v>
      </c>
      <c r="AG62" s="264">
        <v>0</v>
      </c>
      <c r="AH62" s="264">
        <v>0</v>
      </c>
      <c r="AI62" s="264">
        <v>0</v>
      </c>
      <c r="AJ62" s="264">
        <v>0</v>
      </c>
      <c r="AK62" s="264">
        <v>0</v>
      </c>
      <c r="AL62" s="264">
        <v>0</v>
      </c>
      <c r="AM62" s="264">
        <v>0</v>
      </c>
      <c r="AN62" s="265">
        <f t="shared" si="7"/>
        <v>0</v>
      </c>
      <c r="AO62" s="265">
        <f t="shared" si="8"/>
        <v>0</v>
      </c>
    </row>
    <row r="63" spans="1:41" x14ac:dyDescent="0.3">
      <c r="A63" s="266" t="s">
        <v>233</v>
      </c>
      <c r="B63" s="271" t="s">
        <v>235</v>
      </c>
      <c r="C63" s="263">
        <f t="shared" si="4"/>
        <v>0</v>
      </c>
      <c r="D63" s="263">
        <f t="shared" si="13"/>
        <v>0</v>
      </c>
      <c r="E63" s="264">
        <v>0</v>
      </c>
      <c r="F63" s="264">
        <f t="shared" si="6"/>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c r="AF63" s="264">
        <v>0</v>
      </c>
      <c r="AG63" s="264">
        <v>0</v>
      </c>
      <c r="AH63" s="264">
        <v>0</v>
      </c>
      <c r="AI63" s="264">
        <v>0</v>
      </c>
      <c r="AJ63" s="264">
        <v>0</v>
      </c>
      <c r="AK63" s="264">
        <v>0</v>
      </c>
      <c r="AL63" s="264">
        <v>0</v>
      </c>
      <c r="AM63" s="264">
        <v>0</v>
      </c>
      <c r="AN63" s="265">
        <f t="shared" si="7"/>
        <v>0</v>
      </c>
      <c r="AO63" s="265">
        <f t="shared" si="8"/>
        <v>0</v>
      </c>
    </row>
    <row r="64" spans="1:41" ht="18.600000000000001" x14ac:dyDescent="0.3">
      <c r="A64" s="266" t="s">
        <v>234</v>
      </c>
      <c r="B64" s="269" t="s">
        <v>132</v>
      </c>
      <c r="C64" s="263">
        <f t="shared" si="4"/>
        <v>0</v>
      </c>
      <c r="D64" s="263">
        <f t="shared" si="13"/>
        <v>0</v>
      </c>
      <c r="E64" s="264">
        <v>0</v>
      </c>
      <c r="F64" s="264">
        <f t="shared" si="6"/>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c r="AF64" s="264">
        <v>0</v>
      </c>
      <c r="AG64" s="264">
        <v>0</v>
      </c>
      <c r="AH64" s="264">
        <v>0</v>
      </c>
      <c r="AI64" s="264">
        <v>0</v>
      </c>
      <c r="AJ64" s="264">
        <v>0</v>
      </c>
      <c r="AK64" s="264">
        <v>0</v>
      </c>
      <c r="AL64" s="264">
        <v>0</v>
      </c>
      <c r="AM64" s="264">
        <v>0</v>
      </c>
      <c r="AN64" s="265">
        <f t="shared" si="7"/>
        <v>0</v>
      </c>
      <c r="AO64" s="265">
        <f t="shared" si="8"/>
        <v>0</v>
      </c>
    </row>
    <row r="65" spans="1:40" x14ac:dyDescent="0.3">
      <c r="A65" s="272"/>
      <c r="B65" s="273"/>
      <c r="C65" s="273"/>
      <c r="D65" s="273"/>
      <c r="E65" s="273"/>
      <c r="F65" s="273"/>
      <c r="G65" s="273"/>
      <c r="H65" s="273"/>
      <c r="I65" s="273"/>
      <c r="J65" s="273"/>
      <c r="K65" s="273"/>
      <c r="L65" s="272"/>
      <c r="M65" s="272"/>
    </row>
    <row r="66" spans="1:40" ht="54" customHeight="1" x14ac:dyDescent="0.3">
      <c r="B66" s="357"/>
      <c r="C66" s="357"/>
      <c r="D66" s="357"/>
      <c r="E66" s="357"/>
      <c r="F66" s="357"/>
      <c r="G66" s="357"/>
      <c r="H66" s="357"/>
      <c r="I66" s="357"/>
      <c r="J66" s="274"/>
      <c r="K66" s="274"/>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75"/>
      <c r="AL66" s="275"/>
      <c r="AM66" s="275"/>
      <c r="AN66" s="275"/>
    </row>
    <row r="68" spans="1:40" ht="50.25" customHeight="1" x14ac:dyDescent="0.3">
      <c r="B68" s="357"/>
      <c r="C68" s="357"/>
      <c r="D68" s="357"/>
      <c r="E68" s="357"/>
      <c r="F68" s="357"/>
      <c r="G68" s="357"/>
      <c r="H68" s="357"/>
      <c r="I68" s="357"/>
      <c r="J68" s="274"/>
      <c r="K68" s="274"/>
    </row>
    <row r="70" spans="1:40" ht="36.75" customHeight="1" x14ac:dyDescent="0.3">
      <c r="B70" s="357"/>
      <c r="C70" s="357"/>
      <c r="D70" s="357"/>
      <c r="E70" s="357"/>
      <c r="F70" s="357"/>
      <c r="G70" s="357"/>
      <c r="H70" s="357"/>
      <c r="I70" s="357"/>
      <c r="J70" s="274"/>
      <c r="K70" s="274"/>
    </row>
    <row r="71" spans="1:40" x14ac:dyDescent="0.3">
      <c r="N71" s="276"/>
    </row>
    <row r="72" spans="1:40" ht="51" customHeight="1" x14ac:dyDescent="0.3">
      <c r="B72" s="357"/>
      <c r="C72" s="357"/>
      <c r="D72" s="357"/>
      <c r="E72" s="357"/>
      <c r="F72" s="357"/>
      <c r="G72" s="357"/>
      <c r="H72" s="357"/>
      <c r="I72" s="357"/>
      <c r="J72" s="274"/>
      <c r="K72" s="274"/>
      <c r="N72" s="276"/>
    </row>
    <row r="73" spans="1:40" ht="32.25" customHeight="1" x14ac:dyDescent="0.3">
      <c r="B73" s="357"/>
      <c r="C73" s="357"/>
      <c r="D73" s="357"/>
      <c r="E73" s="357"/>
      <c r="F73" s="357"/>
      <c r="G73" s="357"/>
      <c r="H73" s="357"/>
      <c r="I73" s="357"/>
      <c r="J73" s="274"/>
      <c r="K73" s="274"/>
    </row>
    <row r="74" spans="1:40" ht="51.75" customHeight="1" x14ac:dyDescent="0.3">
      <c r="B74" s="357"/>
      <c r="C74" s="357"/>
      <c r="D74" s="357"/>
      <c r="E74" s="357"/>
      <c r="F74" s="357"/>
      <c r="G74" s="357"/>
      <c r="H74" s="357"/>
      <c r="I74" s="357"/>
      <c r="J74" s="274"/>
      <c r="K74" s="274"/>
    </row>
    <row r="75" spans="1:40" ht="21.75" customHeight="1" x14ac:dyDescent="0.3">
      <c r="B75" s="359"/>
      <c r="C75" s="359"/>
      <c r="D75" s="359"/>
      <c r="E75" s="359"/>
      <c r="F75" s="359"/>
      <c r="G75" s="359"/>
      <c r="H75" s="359"/>
      <c r="I75" s="359"/>
      <c r="J75" s="277"/>
      <c r="K75" s="277"/>
    </row>
    <row r="76" spans="1:40" ht="23.25" customHeight="1" x14ac:dyDescent="0.3"/>
    <row r="77" spans="1:40" ht="18.75" customHeight="1" x14ac:dyDescent="0.3">
      <c r="B77" s="358"/>
      <c r="C77" s="358"/>
      <c r="D77" s="358"/>
      <c r="E77" s="358"/>
      <c r="F77" s="358"/>
      <c r="G77" s="358"/>
      <c r="H77" s="358"/>
      <c r="I77" s="358"/>
      <c r="J77" s="273"/>
      <c r="K77" s="273"/>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N43 Q35:AN35 Q36:W42 Q25:W29 Q44:W64 G25:G44 Q30:AG34 AI31:AM34 AI30:AN30">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I42 AF44:AI64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30:AH34">
    <cfRule type="cellIs" dxfId="2" priority="3" operator="notEqual">
      <formula>0</formula>
    </cfRule>
  </conditionalFormatting>
  <conditionalFormatting sqref="AH25:AH29">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298"/>
      <c r="Q5" s="298"/>
      <c r="R5" s="298"/>
      <c r="S5" s="298"/>
      <c r="T5" s="298"/>
      <c r="U5" s="298"/>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97" t="s">
        <v>10</v>
      </c>
      <c r="B7" s="297"/>
      <c r="C7" s="297"/>
      <c r="D7" s="297"/>
      <c r="E7" s="297"/>
      <c r="F7" s="297"/>
      <c r="G7" s="297"/>
      <c r="H7" s="297"/>
      <c r="I7" s="297"/>
      <c r="J7" s="297"/>
      <c r="K7" s="297"/>
      <c r="L7" s="297"/>
      <c r="M7" s="297"/>
      <c r="N7" s="297"/>
      <c r="O7" s="297"/>
      <c r="P7" s="297"/>
      <c r="Q7" s="297"/>
      <c r="R7" s="297"/>
      <c r="S7" s="297"/>
      <c r="T7" s="297"/>
      <c r="U7" s="29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292"/>
      <c r="Q9" s="292"/>
      <c r="R9" s="292"/>
      <c r="S9" s="292"/>
      <c r="T9" s="292"/>
      <c r="U9" s="29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2" t="str">
        <f>'1. паспорт местоположение'!A12:C12</f>
        <v>N_KGK_07</v>
      </c>
      <c r="B12" s="292"/>
      <c r="C12" s="292"/>
      <c r="D12" s="292"/>
      <c r="E12" s="292"/>
      <c r="F12" s="292"/>
      <c r="G12" s="292"/>
      <c r="H12" s="292"/>
      <c r="I12" s="292"/>
      <c r="J12" s="292"/>
      <c r="K12" s="292"/>
      <c r="L12" s="292"/>
      <c r="M12" s="292"/>
      <c r="N12" s="292"/>
      <c r="O12" s="292"/>
      <c r="P12" s="292"/>
      <c r="Q12" s="292"/>
      <c r="R12" s="292"/>
      <c r="S12" s="292"/>
      <c r="T12" s="292"/>
      <c r="U12" s="29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c r="M15" s="292"/>
      <c r="N15" s="292"/>
      <c r="O15" s="292"/>
      <c r="P15" s="292"/>
      <c r="Q15" s="292"/>
      <c r="R15" s="292"/>
      <c r="S15" s="292"/>
      <c r="T15" s="292"/>
      <c r="U15" s="29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x14ac:dyDescent="0.25">
      <c r="A21" s="399" t="s">
        <v>521</v>
      </c>
      <c r="B21" s="399"/>
      <c r="C21" s="399"/>
      <c r="D21" s="399"/>
      <c r="E21" s="399"/>
      <c r="F21" s="399"/>
      <c r="G21" s="399"/>
      <c r="H21" s="399"/>
      <c r="I21" s="399"/>
      <c r="J21" s="399"/>
      <c r="K21" s="399"/>
      <c r="L21" s="399"/>
      <c r="M21" s="399"/>
      <c r="N21" s="399"/>
      <c r="O21" s="399"/>
      <c r="P21" s="399"/>
      <c r="Q21" s="399"/>
      <c r="R21" s="399"/>
      <c r="S21" s="399"/>
      <c r="T21" s="399"/>
      <c r="U21" s="39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75" t="s">
        <v>53</v>
      </c>
      <c r="B22" s="378" t="s">
        <v>25</v>
      </c>
      <c r="C22" s="375" t="s">
        <v>52</v>
      </c>
      <c r="D22" s="375" t="s">
        <v>51</v>
      </c>
      <c r="E22" s="381" t="s">
        <v>532</v>
      </c>
      <c r="F22" s="382"/>
      <c r="G22" s="382"/>
      <c r="H22" s="382"/>
      <c r="I22" s="382"/>
      <c r="J22" s="382"/>
      <c r="K22" s="382"/>
      <c r="L22" s="383"/>
      <c r="M22" s="375" t="s">
        <v>50</v>
      </c>
      <c r="N22" s="375" t="s">
        <v>49</v>
      </c>
      <c r="O22" s="375" t="s">
        <v>48</v>
      </c>
      <c r="P22" s="390" t="s">
        <v>266</v>
      </c>
      <c r="Q22" s="390" t="s">
        <v>47</v>
      </c>
      <c r="R22" s="390" t="s">
        <v>46</v>
      </c>
      <c r="S22" s="390" t="s">
        <v>45</v>
      </c>
      <c r="T22" s="390"/>
      <c r="U22" s="391" t="s">
        <v>44</v>
      </c>
      <c r="V22" s="391" t="s">
        <v>43</v>
      </c>
      <c r="W22" s="390" t="s">
        <v>42</v>
      </c>
      <c r="X22" s="390" t="s">
        <v>41</v>
      </c>
      <c r="Y22" s="390" t="s">
        <v>40</v>
      </c>
      <c r="Z22" s="392"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5" t="s">
        <v>26</v>
      </c>
    </row>
    <row r="23" spans="1:48" ht="64.5" customHeight="1" x14ac:dyDescent="0.25">
      <c r="A23" s="376"/>
      <c r="B23" s="379"/>
      <c r="C23" s="376"/>
      <c r="D23" s="376"/>
      <c r="E23" s="384" t="s">
        <v>24</v>
      </c>
      <c r="F23" s="386" t="s">
        <v>136</v>
      </c>
      <c r="G23" s="386" t="s">
        <v>135</v>
      </c>
      <c r="H23" s="386" t="s">
        <v>134</v>
      </c>
      <c r="I23" s="393" t="s">
        <v>442</v>
      </c>
      <c r="J23" s="393" t="s">
        <v>443</v>
      </c>
      <c r="K23" s="393" t="s">
        <v>444</v>
      </c>
      <c r="L23" s="386" t="s">
        <v>81</v>
      </c>
      <c r="M23" s="376"/>
      <c r="N23" s="376"/>
      <c r="O23" s="376"/>
      <c r="P23" s="390"/>
      <c r="Q23" s="390"/>
      <c r="R23" s="390"/>
      <c r="S23" s="388" t="s">
        <v>3</v>
      </c>
      <c r="T23" s="388" t="s">
        <v>12</v>
      </c>
      <c r="U23" s="391"/>
      <c r="V23" s="391"/>
      <c r="W23" s="390"/>
      <c r="X23" s="390"/>
      <c r="Y23" s="390"/>
      <c r="Z23" s="390"/>
      <c r="AA23" s="390"/>
      <c r="AB23" s="390"/>
      <c r="AC23" s="390"/>
      <c r="AD23" s="390"/>
      <c r="AE23" s="390"/>
      <c r="AF23" s="390" t="s">
        <v>23</v>
      </c>
      <c r="AG23" s="390"/>
      <c r="AH23" s="390" t="s">
        <v>22</v>
      </c>
      <c r="AI23" s="390"/>
      <c r="AJ23" s="375" t="s">
        <v>21</v>
      </c>
      <c r="AK23" s="375" t="s">
        <v>20</v>
      </c>
      <c r="AL23" s="375" t="s">
        <v>19</v>
      </c>
      <c r="AM23" s="375" t="s">
        <v>18</v>
      </c>
      <c r="AN23" s="375" t="s">
        <v>17</v>
      </c>
      <c r="AO23" s="375" t="s">
        <v>16</v>
      </c>
      <c r="AP23" s="375" t="s">
        <v>15</v>
      </c>
      <c r="AQ23" s="397" t="s">
        <v>12</v>
      </c>
      <c r="AR23" s="390"/>
      <c r="AS23" s="390"/>
      <c r="AT23" s="390"/>
      <c r="AU23" s="390"/>
      <c r="AV23" s="396"/>
    </row>
    <row r="24" spans="1:48" ht="96.75" customHeight="1" x14ac:dyDescent="0.25">
      <c r="A24" s="377"/>
      <c r="B24" s="380"/>
      <c r="C24" s="377"/>
      <c r="D24" s="377"/>
      <c r="E24" s="385"/>
      <c r="F24" s="387"/>
      <c r="G24" s="387"/>
      <c r="H24" s="387"/>
      <c r="I24" s="394"/>
      <c r="J24" s="394"/>
      <c r="K24" s="394"/>
      <c r="L24" s="387"/>
      <c r="M24" s="377"/>
      <c r="N24" s="377"/>
      <c r="O24" s="377"/>
      <c r="P24" s="390"/>
      <c r="Q24" s="390"/>
      <c r="R24" s="390"/>
      <c r="S24" s="389"/>
      <c r="T24" s="389"/>
      <c r="U24" s="391"/>
      <c r="V24" s="391"/>
      <c r="W24" s="390"/>
      <c r="X24" s="390"/>
      <c r="Y24" s="390"/>
      <c r="Z24" s="390"/>
      <c r="AA24" s="390"/>
      <c r="AB24" s="390"/>
      <c r="AC24" s="390"/>
      <c r="AD24" s="390"/>
      <c r="AE24" s="390"/>
      <c r="AF24" s="101" t="s">
        <v>14</v>
      </c>
      <c r="AG24" s="101" t="s">
        <v>13</v>
      </c>
      <c r="AH24" s="102" t="s">
        <v>3</v>
      </c>
      <c r="AI24" s="102" t="s">
        <v>12</v>
      </c>
      <c r="AJ24" s="377"/>
      <c r="AK24" s="377"/>
      <c r="AL24" s="377"/>
      <c r="AM24" s="377"/>
      <c r="AN24" s="377"/>
      <c r="AO24" s="377"/>
      <c r="AP24" s="377"/>
      <c r="AQ24" s="398"/>
      <c r="AR24" s="390"/>
      <c r="AS24" s="390"/>
      <c r="AT24" s="390"/>
      <c r="AU24" s="390"/>
      <c r="AV24" s="39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 zoomScale="90" zoomScaleNormal="90" zoomScaleSheetLayoutView="90" workbookViewId="0">
      <selection activeCell="B27" sqref="B27"/>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406" t="str">
        <f>'1. паспорт местоположение'!A5:C5</f>
        <v>Год раскрытия информации: 2023 год</v>
      </c>
      <c r="B5" s="406"/>
      <c r="C5" s="42"/>
      <c r="D5" s="42"/>
      <c r="E5" s="42"/>
      <c r="F5" s="42"/>
      <c r="G5" s="42"/>
      <c r="H5" s="42"/>
    </row>
    <row r="6" spans="1:8" ht="17.399999999999999" x14ac:dyDescent="0.3">
      <c r="A6" s="107"/>
      <c r="B6" s="107"/>
      <c r="C6" s="107"/>
      <c r="D6" s="107"/>
      <c r="E6" s="107"/>
      <c r="F6" s="107"/>
      <c r="G6" s="107"/>
      <c r="H6" s="107"/>
    </row>
    <row r="7" spans="1:8" ht="17.399999999999999" x14ac:dyDescent="0.3">
      <c r="A7" s="297" t="s">
        <v>10</v>
      </c>
      <c r="B7" s="297"/>
      <c r="C7" s="10"/>
      <c r="D7" s="10"/>
      <c r="E7" s="10"/>
      <c r="F7" s="10"/>
      <c r="G7" s="10"/>
      <c r="H7" s="10"/>
    </row>
    <row r="8" spans="1:8" ht="17.399999999999999" x14ac:dyDescent="0.3">
      <c r="A8" s="10"/>
      <c r="B8" s="10"/>
      <c r="C8" s="10"/>
      <c r="D8" s="10"/>
      <c r="E8" s="10"/>
      <c r="F8" s="10"/>
      <c r="G8" s="10"/>
      <c r="H8" s="10"/>
    </row>
    <row r="9" spans="1:8" x14ac:dyDescent="0.3">
      <c r="A9" s="407" t="str">
        <f>'1. паспорт местоположение'!A9:C9</f>
        <v xml:space="preserve">Акционерное общество "Калининградская генерирующая компания" </v>
      </c>
      <c r="B9" s="407"/>
      <c r="C9" s="7"/>
      <c r="D9" s="7"/>
      <c r="E9" s="7"/>
      <c r="F9" s="7"/>
      <c r="G9" s="7"/>
      <c r="H9" s="7"/>
    </row>
    <row r="10" spans="1:8" x14ac:dyDescent="0.3">
      <c r="A10" s="293" t="s">
        <v>9</v>
      </c>
      <c r="B10" s="293"/>
      <c r="C10" s="5"/>
      <c r="D10" s="5"/>
      <c r="E10" s="5"/>
      <c r="F10" s="5"/>
      <c r="G10" s="5"/>
      <c r="H10" s="5"/>
    </row>
    <row r="11" spans="1:8" ht="17.399999999999999" x14ac:dyDescent="0.3">
      <c r="A11" s="10"/>
      <c r="B11" s="10"/>
      <c r="C11" s="10"/>
      <c r="D11" s="10"/>
      <c r="E11" s="10"/>
      <c r="F11" s="10"/>
      <c r="G11" s="10"/>
      <c r="H11" s="10"/>
    </row>
    <row r="12" spans="1:8" ht="30.75" customHeight="1" x14ac:dyDescent="0.3">
      <c r="A12" s="407" t="str">
        <f>'1. паспорт местоположение'!A12:C12</f>
        <v>N_KGK_07</v>
      </c>
      <c r="B12" s="407"/>
      <c r="C12" s="7"/>
      <c r="D12" s="7"/>
      <c r="E12" s="7"/>
      <c r="F12" s="7"/>
      <c r="G12" s="7"/>
      <c r="H12" s="7"/>
    </row>
    <row r="13" spans="1:8" x14ac:dyDescent="0.3">
      <c r="A13" s="293" t="s">
        <v>8</v>
      </c>
      <c r="B13" s="293"/>
      <c r="C13" s="5"/>
      <c r="D13" s="5"/>
      <c r="E13" s="5"/>
      <c r="F13" s="5"/>
      <c r="G13" s="5"/>
      <c r="H13" s="5"/>
    </row>
    <row r="14" spans="1:8" ht="18" x14ac:dyDescent="0.3">
      <c r="A14" s="9"/>
      <c r="B14" s="9"/>
      <c r="C14" s="9"/>
      <c r="D14" s="9"/>
      <c r="E14" s="9"/>
      <c r="F14" s="9"/>
      <c r="G14" s="9"/>
      <c r="H14" s="9"/>
    </row>
    <row r="15" spans="1:8" ht="39" customHeight="1" x14ac:dyDescent="0.3">
      <c r="A15" s="400" t="str">
        <f>'1. паспорт местоположение'!A15:C15</f>
        <v>Поставка ручной машины для снятия фаски с труб ТВР-90</v>
      </c>
      <c r="B15" s="400"/>
      <c r="C15" s="7"/>
      <c r="D15" s="7"/>
      <c r="E15" s="7"/>
      <c r="F15" s="7"/>
      <c r="G15" s="7"/>
      <c r="H15" s="7"/>
    </row>
    <row r="16" spans="1:8" x14ac:dyDescent="0.3">
      <c r="A16" s="293" t="s">
        <v>7</v>
      </c>
      <c r="B16" s="293"/>
      <c r="C16" s="5"/>
      <c r="D16" s="5"/>
      <c r="E16" s="5"/>
      <c r="F16" s="5"/>
      <c r="G16" s="5"/>
      <c r="H16" s="5"/>
    </row>
    <row r="17" spans="1:2" x14ac:dyDescent="0.3">
      <c r="B17" s="73"/>
    </row>
    <row r="18" spans="1:2" ht="33.75" customHeight="1" x14ac:dyDescent="0.3">
      <c r="A18" s="401" t="s">
        <v>522</v>
      </c>
      <c r="B18" s="402"/>
    </row>
    <row r="19" spans="1:2" x14ac:dyDescent="0.3">
      <c r="B19" s="25"/>
    </row>
    <row r="20" spans="1:2" ht="16.2" thickBot="1" x14ac:dyDescent="0.35">
      <c r="B20" s="74"/>
    </row>
    <row r="21" spans="1:2" ht="29.4" customHeight="1" thickBot="1" x14ac:dyDescent="0.35">
      <c r="A21" s="75" t="s">
        <v>390</v>
      </c>
      <c r="B21" s="76" t="str">
        <f>A15</f>
        <v>Поставка ручной машины для снятия фаски с труб ТВР-90</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2025</v>
      </c>
    </row>
    <row r="26" spans="1:2" ht="16.2" thickBot="1" x14ac:dyDescent="0.35">
      <c r="A26" s="78" t="s">
        <v>393</v>
      </c>
      <c r="B26" s="79" t="s">
        <v>556</v>
      </c>
    </row>
    <row r="27" spans="1:2" ht="16.2" thickBot="1" x14ac:dyDescent="0.35">
      <c r="A27" s="86" t="s">
        <v>569</v>
      </c>
      <c r="B27" s="109">
        <f>'3.3 паспорт описание'!C25</f>
        <v>0.16811999999999999</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403" t="s">
        <v>414</v>
      </c>
    </row>
    <row r="85" spans="1:2" x14ac:dyDescent="0.3">
      <c r="A85" s="84" t="s">
        <v>415</v>
      </c>
      <c r="B85" s="404"/>
    </row>
    <row r="86" spans="1:2" x14ac:dyDescent="0.3">
      <c r="A86" s="84" t="s">
        <v>416</v>
      </c>
      <c r="B86" s="404"/>
    </row>
    <row r="87" spans="1:2" x14ac:dyDescent="0.3">
      <c r="A87" s="84" t="s">
        <v>417</v>
      </c>
      <c r="B87" s="404"/>
    </row>
    <row r="88" spans="1:2" x14ac:dyDescent="0.3">
      <c r="A88" s="84" t="s">
        <v>418</v>
      </c>
      <c r="B88" s="404"/>
    </row>
    <row r="89" spans="1:2" ht="16.2" thickBot="1" x14ac:dyDescent="0.35">
      <c r="A89" s="85" t="s">
        <v>419</v>
      </c>
      <c r="B89" s="405"/>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403" t="s">
        <v>433</v>
      </c>
    </row>
    <row r="102" spans="1:2" x14ac:dyDescent="0.3">
      <c r="A102" s="84" t="s">
        <v>434</v>
      </c>
      <c r="B102" s="404"/>
    </row>
    <row r="103" spans="1:2" x14ac:dyDescent="0.3">
      <c r="A103" s="84" t="s">
        <v>435</v>
      </c>
      <c r="B103" s="404"/>
    </row>
    <row r="104" spans="1:2" x14ac:dyDescent="0.3">
      <c r="A104" s="84" t="s">
        <v>436</v>
      </c>
      <c r="B104" s="404"/>
    </row>
    <row r="105" spans="1:2" x14ac:dyDescent="0.3">
      <c r="A105" s="84" t="s">
        <v>437</v>
      </c>
      <c r="B105" s="404"/>
    </row>
    <row r="106" spans="1:2" ht="16.2" thickBot="1" x14ac:dyDescent="0.35">
      <c r="A106" s="94" t="s">
        <v>438</v>
      </c>
      <c r="B106" s="405"/>
    </row>
    <row r="109" spans="1:2" x14ac:dyDescent="0.3">
      <c r="A109" s="95"/>
      <c r="B109" s="96"/>
    </row>
    <row r="110" spans="1:2" x14ac:dyDescent="0.3">
      <c r="B110" s="97"/>
    </row>
    <row r="111" spans="1:2" x14ac:dyDescent="0.3">
      <c r="B111" s="98"/>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row>
    <row r="5" spans="1:28" s="8" customFormat="1" ht="15.6" x14ac:dyDescent="0.25">
      <c r="A5" s="12"/>
    </row>
    <row r="6" spans="1:28" s="8" customFormat="1" ht="17.399999999999999" x14ac:dyDescent="0.25">
      <c r="A6" s="297" t="s">
        <v>10</v>
      </c>
      <c r="B6" s="297"/>
      <c r="C6" s="297"/>
      <c r="D6" s="297"/>
      <c r="E6" s="297"/>
      <c r="F6" s="297"/>
      <c r="G6" s="297"/>
      <c r="H6" s="297"/>
      <c r="I6" s="297"/>
      <c r="J6" s="297"/>
      <c r="K6" s="297"/>
      <c r="L6" s="297"/>
      <c r="M6" s="297"/>
      <c r="N6" s="297"/>
      <c r="O6" s="297"/>
      <c r="P6" s="297"/>
      <c r="Q6" s="297"/>
      <c r="R6" s="297"/>
      <c r="S6" s="297"/>
      <c r="T6" s="10"/>
      <c r="U6" s="10"/>
      <c r="V6" s="10"/>
      <c r="W6" s="10"/>
      <c r="X6" s="10"/>
      <c r="Y6" s="10"/>
      <c r="Z6" s="10"/>
      <c r="AA6" s="10"/>
      <c r="AB6" s="10"/>
    </row>
    <row r="7" spans="1:28" s="8" customFormat="1" ht="17.399999999999999" x14ac:dyDescent="0.25">
      <c r="A7" s="297"/>
      <c r="B7" s="297"/>
      <c r="C7" s="297"/>
      <c r="D7" s="297"/>
      <c r="E7" s="297"/>
      <c r="F7" s="297"/>
      <c r="G7" s="297"/>
      <c r="H7" s="297"/>
      <c r="I7" s="297"/>
      <c r="J7" s="297"/>
      <c r="K7" s="297"/>
      <c r="L7" s="297"/>
      <c r="M7" s="297"/>
      <c r="N7" s="297"/>
      <c r="O7" s="297"/>
      <c r="P7" s="297"/>
      <c r="Q7" s="297"/>
      <c r="R7" s="297"/>
      <c r="S7" s="297"/>
      <c r="T7" s="10"/>
      <c r="U7" s="10"/>
      <c r="V7" s="10"/>
      <c r="W7" s="10"/>
      <c r="X7" s="10"/>
      <c r="Y7" s="10"/>
      <c r="Z7" s="10"/>
      <c r="AA7" s="10"/>
      <c r="AB7" s="10"/>
    </row>
    <row r="8" spans="1:28" s="8" customFormat="1" ht="17.399999999999999" x14ac:dyDescent="0.25">
      <c r="A8" s="292" t="str">
        <f>'1. паспорт местоположение'!A9:C9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10"/>
      <c r="U8" s="10"/>
      <c r="V8" s="10"/>
      <c r="W8" s="10"/>
      <c r="X8" s="10"/>
      <c r="Y8" s="10"/>
      <c r="Z8" s="10"/>
      <c r="AA8" s="10"/>
      <c r="AB8" s="10"/>
    </row>
    <row r="9" spans="1:28" s="8" customFormat="1" ht="17.399999999999999" x14ac:dyDescent="0.25">
      <c r="A9" s="293" t="s">
        <v>9</v>
      </c>
      <c r="B9" s="293"/>
      <c r="C9" s="293"/>
      <c r="D9" s="293"/>
      <c r="E9" s="293"/>
      <c r="F9" s="293"/>
      <c r="G9" s="293"/>
      <c r="H9" s="293"/>
      <c r="I9" s="293"/>
      <c r="J9" s="293"/>
      <c r="K9" s="293"/>
      <c r="L9" s="293"/>
      <c r="M9" s="293"/>
      <c r="N9" s="293"/>
      <c r="O9" s="293"/>
      <c r="P9" s="293"/>
      <c r="Q9" s="293"/>
      <c r="R9" s="293"/>
      <c r="S9" s="293"/>
      <c r="T9" s="10"/>
      <c r="U9" s="10"/>
      <c r="V9" s="10"/>
      <c r="W9" s="10"/>
      <c r="X9" s="10"/>
      <c r="Y9" s="10"/>
      <c r="Z9" s="10"/>
      <c r="AA9" s="10"/>
      <c r="AB9" s="10"/>
    </row>
    <row r="10" spans="1:28" s="8" customFormat="1" ht="17.399999999999999" x14ac:dyDescent="0.25">
      <c r="A10" s="297"/>
      <c r="B10" s="297"/>
      <c r="C10" s="297"/>
      <c r="D10" s="297"/>
      <c r="E10" s="297"/>
      <c r="F10" s="297"/>
      <c r="G10" s="297"/>
      <c r="H10" s="297"/>
      <c r="I10" s="297"/>
      <c r="J10" s="297"/>
      <c r="K10" s="297"/>
      <c r="L10" s="297"/>
      <c r="M10" s="297"/>
      <c r="N10" s="297"/>
      <c r="O10" s="297"/>
      <c r="P10" s="297"/>
      <c r="Q10" s="297"/>
      <c r="R10" s="297"/>
      <c r="S10" s="297"/>
      <c r="T10" s="10"/>
      <c r="U10" s="10"/>
      <c r="V10" s="10"/>
      <c r="W10" s="10"/>
      <c r="X10" s="10"/>
      <c r="Y10" s="10"/>
      <c r="Z10" s="10"/>
      <c r="AA10" s="10"/>
      <c r="AB10" s="10"/>
    </row>
    <row r="11" spans="1:28" s="8" customFormat="1" ht="17.399999999999999" x14ac:dyDescent="0.25">
      <c r="A11" s="292" t="str">
        <f>'1. паспорт местоположение'!A12:C12</f>
        <v>N_KGK_07</v>
      </c>
      <c r="B11" s="292"/>
      <c r="C11" s="292"/>
      <c r="D11" s="292"/>
      <c r="E11" s="292"/>
      <c r="F11" s="292"/>
      <c r="G11" s="292"/>
      <c r="H11" s="292"/>
      <c r="I11" s="292"/>
      <c r="J11" s="292"/>
      <c r="K11" s="292"/>
      <c r="L11" s="292"/>
      <c r="M11" s="292"/>
      <c r="N11" s="292"/>
      <c r="O11" s="292"/>
      <c r="P11" s="292"/>
      <c r="Q11" s="292"/>
      <c r="R11" s="292"/>
      <c r="S11" s="292"/>
      <c r="T11" s="10"/>
      <c r="U11" s="10"/>
      <c r="V11" s="10"/>
      <c r="W11" s="10"/>
      <c r="X11" s="10"/>
      <c r="Y11" s="10"/>
      <c r="Z11" s="10"/>
      <c r="AA11" s="10"/>
      <c r="AB11" s="10"/>
    </row>
    <row r="12" spans="1:28" s="8" customFormat="1" ht="17.399999999999999" x14ac:dyDescent="0.25">
      <c r="A12" s="293" t="s">
        <v>8</v>
      </c>
      <c r="B12" s="293"/>
      <c r="C12" s="293"/>
      <c r="D12" s="293"/>
      <c r="E12" s="293"/>
      <c r="F12" s="293"/>
      <c r="G12" s="293"/>
      <c r="H12" s="293"/>
      <c r="I12" s="293"/>
      <c r="J12" s="293"/>
      <c r="K12" s="293"/>
      <c r="L12" s="293"/>
      <c r="M12" s="293"/>
      <c r="N12" s="293"/>
      <c r="O12" s="293"/>
      <c r="P12" s="293"/>
      <c r="Q12" s="293"/>
      <c r="R12" s="293"/>
      <c r="S12" s="293"/>
      <c r="T12" s="10"/>
      <c r="U12" s="10"/>
      <c r="V12" s="10"/>
      <c r="W12" s="10"/>
      <c r="X12" s="10"/>
      <c r="Y12" s="10"/>
      <c r="Z12" s="10"/>
      <c r="AA12" s="10"/>
      <c r="AB12" s="10"/>
    </row>
    <row r="13" spans="1:28" s="8" customFormat="1" ht="15.75" customHeight="1" x14ac:dyDescent="0.25">
      <c r="A13" s="294"/>
      <c r="B13" s="294"/>
      <c r="C13" s="294"/>
      <c r="D13" s="294"/>
      <c r="E13" s="294"/>
      <c r="F13" s="294"/>
      <c r="G13" s="294"/>
      <c r="H13" s="294"/>
      <c r="I13" s="294"/>
      <c r="J13" s="294"/>
      <c r="K13" s="294"/>
      <c r="L13" s="294"/>
      <c r="M13" s="294"/>
      <c r="N13" s="294"/>
      <c r="O13" s="294"/>
      <c r="P13" s="294"/>
      <c r="Q13" s="294"/>
      <c r="R13" s="294"/>
      <c r="S13" s="294"/>
      <c r="T13" s="4"/>
      <c r="U13" s="4"/>
      <c r="V13" s="4"/>
      <c r="W13" s="4"/>
      <c r="X13" s="4"/>
      <c r="Y13" s="4"/>
      <c r="Z13" s="4"/>
      <c r="AA13" s="4"/>
      <c r="AB13" s="4"/>
    </row>
    <row r="14" spans="1:28" s="3" customFormat="1" ht="12" x14ac:dyDescent="0.25">
      <c r="A14" s="292" t="str">
        <f>'1. паспорт местоположение'!A15</f>
        <v>Поставка ручной машины для снятия фаски с труб ТВР-90</v>
      </c>
      <c r="B14" s="292"/>
      <c r="C14" s="292"/>
      <c r="D14" s="292"/>
      <c r="E14" s="292"/>
      <c r="F14" s="292"/>
      <c r="G14" s="292"/>
      <c r="H14" s="292"/>
      <c r="I14" s="292"/>
      <c r="J14" s="292"/>
      <c r="K14" s="292"/>
      <c r="L14" s="292"/>
      <c r="M14" s="292"/>
      <c r="N14" s="292"/>
      <c r="O14" s="292"/>
      <c r="P14" s="292"/>
      <c r="Q14" s="292"/>
      <c r="R14" s="292"/>
      <c r="S14" s="292"/>
      <c r="T14" s="7"/>
      <c r="U14" s="7"/>
      <c r="V14" s="7"/>
      <c r="W14" s="7"/>
      <c r="X14" s="7"/>
      <c r="Y14" s="7"/>
      <c r="Z14" s="7"/>
      <c r="AA14" s="7"/>
      <c r="AB14" s="7"/>
    </row>
    <row r="15" spans="1:28" s="3" customFormat="1" ht="15" customHeight="1" x14ac:dyDescent="0.25">
      <c r="A15" s="293" t="s">
        <v>7</v>
      </c>
      <c r="B15" s="293"/>
      <c r="C15" s="293"/>
      <c r="D15" s="293"/>
      <c r="E15" s="293"/>
      <c r="F15" s="293"/>
      <c r="G15" s="293"/>
      <c r="H15" s="293"/>
      <c r="I15" s="293"/>
      <c r="J15" s="293"/>
      <c r="K15" s="293"/>
      <c r="L15" s="293"/>
      <c r="M15" s="293"/>
      <c r="N15" s="293"/>
      <c r="O15" s="293"/>
      <c r="P15" s="293"/>
      <c r="Q15" s="293"/>
      <c r="R15" s="293"/>
      <c r="S15" s="293"/>
      <c r="T15" s="5"/>
      <c r="U15" s="5"/>
      <c r="V15" s="5"/>
      <c r="W15" s="5"/>
      <c r="X15" s="5"/>
      <c r="Y15" s="5"/>
      <c r="Z15" s="5"/>
      <c r="AA15" s="5"/>
      <c r="AB15" s="5"/>
    </row>
    <row r="16" spans="1:28" s="3" customFormat="1" ht="15" customHeight="1" x14ac:dyDescent="0.25">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5">
      <c r="A17" s="295" t="s">
        <v>497</v>
      </c>
      <c r="B17" s="295"/>
      <c r="C17" s="295"/>
      <c r="D17" s="295"/>
      <c r="E17" s="295"/>
      <c r="F17" s="295"/>
      <c r="G17" s="295"/>
      <c r="H17" s="295"/>
      <c r="I17" s="295"/>
      <c r="J17" s="295"/>
      <c r="K17" s="295"/>
      <c r="L17" s="295"/>
      <c r="M17" s="295"/>
      <c r="N17" s="295"/>
      <c r="O17" s="295"/>
      <c r="P17" s="295"/>
      <c r="Q17" s="295"/>
      <c r="R17" s="295"/>
      <c r="S17" s="295"/>
      <c r="T17" s="6"/>
      <c r="U17" s="6"/>
      <c r="V17" s="6"/>
      <c r="W17" s="6"/>
      <c r="X17" s="6"/>
      <c r="Y17" s="6"/>
      <c r="Z17" s="6"/>
      <c r="AA17" s="6"/>
      <c r="AB17" s="6"/>
    </row>
    <row r="18" spans="1:28" s="3" customFormat="1" ht="15" customHeight="1" x14ac:dyDescent="0.25">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5">
      <c r="A19" s="299" t="s">
        <v>6</v>
      </c>
      <c r="B19" s="299" t="s">
        <v>104</v>
      </c>
      <c r="C19" s="300" t="s">
        <v>389</v>
      </c>
      <c r="D19" s="299" t="s">
        <v>388</v>
      </c>
      <c r="E19" s="299" t="s">
        <v>103</v>
      </c>
      <c r="F19" s="299" t="s">
        <v>102</v>
      </c>
      <c r="G19" s="299" t="s">
        <v>384</v>
      </c>
      <c r="H19" s="299" t="s">
        <v>101</v>
      </c>
      <c r="I19" s="299" t="s">
        <v>100</v>
      </c>
      <c r="J19" s="299" t="s">
        <v>99</v>
      </c>
      <c r="K19" s="299" t="s">
        <v>98</v>
      </c>
      <c r="L19" s="299" t="s">
        <v>97</v>
      </c>
      <c r="M19" s="299" t="s">
        <v>96</v>
      </c>
      <c r="N19" s="299" t="s">
        <v>95</v>
      </c>
      <c r="O19" s="299" t="s">
        <v>94</v>
      </c>
      <c r="P19" s="299" t="s">
        <v>93</v>
      </c>
      <c r="Q19" s="299" t="s">
        <v>387</v>
      </c>
      <c r="R19" s="299"/>
      <c r="S19" s="302" t="s">
        <v>490</v>
      </c>
      <c r="T19" s="4"/>
      <c r="U19" s="4"/>
      <c r="V19" s="4"/>
      <c r="W19" s="4"/>
      <c r="X19" s="4"/>
      <c r="Y19" s="4"/>
    </row>
    <row r="20" spans="1:28" s="3" customFormat="1" ht="180.75" customHeight="1" x14ac:dyDescent="0.25">
      <c r="A20" s="299"/>
      <c r="B20" s="299"/>
      <c r="C20" s="301"/>
      <c r="D20" s="299"/>
      <c r="E20" s="299"/>
      <c r="F20" s="299"/>
      <c r="G20" s="299"/>
      <c r="H20" s="299"/>
      <c r="I20" s="299"/>
      <c r="J20" s="299"/>
      <c r="K20" s="299"/>
      <c r="L20" s="299"/>
      <c r="M20" s="299"/>
      <c r="N20" s="299"/>
      <c r="O20" s="299"/>
      <c r="P20" s="299"/>
      <c r="Q20" s="23" t="s">
        <v>385</v>
      </c>
      <c r="R20" s="24" t="s">
        <v>386</v>
      </c>
      <c r="S20" s="302"/>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8" t="str">
        <f>'1. паспорт местоположение'!A5:C5</f>
        <v>Год раскрытия информации: 2023 год</v>
      </c>
      <c r="B6" s="298"/>
      <c r="C6" s="298"/>
      <c r="D6" s="298"/>
      <c r="E6" s="298"/>
      <c r="F6" s="298"/>
      <c r="G6" s="298"/>
      <c r="H6" s="298"/>
      <c r="I6" s="298"/>
      <c r="J6" s="298"/>
      <c r="K6" s="298"/>
      <c r="L6" s="298"/>
      <c r="M6" s="298"/>
      <c r="N6" s="298"/>
      <c r="O6" s="298"/>
      <c r="P6" s="298"/>
      <c r="Q6" s="298"/>
      <c r="R6" s="298"/>
      <c r="S6" s="298"/>
      <c r="T6" s="298"/>
    </row>
    <row r="7" spans="1:20" s="8" customFormat="1" x14ac:dyDescent="0.25">
      <c r="A7" s="12"/>
    </row>
    <row r="8" spans="1:20" s="8" customFormat="1" ht="17.399999999999999" x14ac:dyDescent="0.25">
      <c r="A8" s="297" t="s">
        <v>10</v>
      </c>
      <c r="B8" s="297"/>
      <c r="C8" s="297"/>
      <c r="D8" s="297"/>
      <c r="E8" s="297"/>
      <c r="F8" s="297"/>
      <c r="G8" s="297"/>
      <c r="H8" s="297"/>
      <c r="I8" s="297"/>
      <c r="J8" s="297"/>
      <c r="K8" s="297"/>
      <c r="L8" s="297"/>
      <c r="M8" s="297"/>
      <c r="N8" s="297"/>
      <c r="O8" s="297"/>
      <c r="P8" s="297"/>
      <c r="Q8" s="297"/>
      <c r="R8" s="297"/>
      <c r="S8" s="297"/>
      <c r="T8" s="297"/>
    </row>
    <row r="9" spans="1:20" s="8" customFormat="1" ht="17.399999999999999" x14ac:dyDescent="0.25">
      <c r="A9" s="297"/>
      <c r="B9" s="297"/>
      <c r="C9" s="297"/>
      <c r="D9" s="297"/>
      <c r="E9" s="297"/>
      <c r="F9" s="297"/>
      <c r="G9" s="297"/>
      <c r="H9" s="297"/>
      <c r="I9" s="297"/>
      <c r="J9" s="297"/>
      <c r="K9" s="297"/>
      <c r="L9" s="297"/>
      <c r="M9" s="297"/>
      <c r="N9" s="297"/>
      <c r="O9" s="297"/>
      <c r="P9" s="297"/>
      <c r="Q9" s="297"/>
      <c r="R9" s="297"/>
      <c r="S9" s="297"/>
      <c r="T9" s="297"/>
    </row>
    <row r="10" spans="1:20" s="8" customFormat="1" ht="18.75" customHeight="1" x14ac:dyDescent="0.25">
      <c r="A10" s="292" t="str">
        <f>'1. паспорт местоположение'!A9:C9</f>
        <v xml:space="preserve">Акционерное общество "Калининградская генерирующая компания" </v>
      </c>
      <c r="B10" s="292"/>
      <c r="C10" s="292"/>
      <c r="D10" s="292"/>
      <c r="E10" s="292"/>
      <c r="F10" s="292"/>
      <c r="G10" s="292"/>
      <c r="H10" s="292"/>
      <c r="I10" s="292"/>
      <c r="J10" s="292"/>
      <c r="K10" s="292"/>
      <c r="L10" s="292"/>
      <c r="M10" s="292"/>
      <c r="N10" s="292"/>
      <c r="O10" s="292"/>
      <c r="P10" s="292"/>
      <c r="Q10" s="292"/>
      <c r="R10" s="292"/>
      <c r="S10" s="292"/>
      <c r="T10" s="292"/>
    </row>
    <row r="11" spans="1:20" s="8" customFormat="1" ht="18.75" customHeight="1" x14ac:dyDescent="0.25">
      <c r="A11" s="293" t="s">
        <v>9</v>
      </c>
      <c r="B11" s="293"/>
      <c r="C11" s="293"/>
      <c r="D11" s="293"/>
      <c r="E11" s="293"/>
      <c r="F11" s="293"/>
      <c r="G11" s="293"/>
      <c r="H11" s="293"/>
      <c r="I11" s="293"/>
      <c r="J11" s="293"/>
      <c r="K11" s="293"/>
      <c r="L11" s="293"/>
      <c r="M11" s="293"/>
      <c r="N11" s="293"/>
      <c r="O11" s="293"/>
      <c r="P11" s="293"/>
      <c r="Q11" s="293"/>
      <c r="R11" s="293"/>
      <c r="S11" s="293"/>
      <c r="T11" s="293"/>
    </row>
    <row r="12" spans="1:20" s="8" customFormat="1" ht="17.399999999999999" x14ac:dyDescent="0.25">
      <c r="A12" s="297"/>
      <c r="B12" s="297"/>
      <c r="C12" s="297"/>
      <c r="D12" s="297"/>
      <c r="E12" s="297"/>
      <c r="F12" s="297"/>
      <c r="G12" s="297"/>
      <c r="H12" s="297"/>
      <c r="I12" s="297"/>
      <c r="J12" s="297"/>
      <c r="K12" s="297"/>
      <c r="L12" s="297"/>
      <c r="M12" s="297"/>
      <c r="N12" s="297"/>
      <c r="O12" s="297"/>
      <c r="P12" s="297"/>
      <c r="Q12" s="297"/>
      <c r="R12" s="297"/>
      <c r="S12" s="297"/>
      <c r="T12" s="297"/>
    </row>
    <row r="13" spans="1:20" s="8" customFormat="1" ht="18.75" customHeight="1" x14ac:dyDescent="0.25">
      <c r="A13" s="292" t="str">
        <f>'1. паспорт местоположение'!A12:C12</f>
        <v>N_KGK_07</v>
      </c>
      <c r="B13" s="292"/>
      <c r="C13" s="292"/>
      <c r="D13" s="292"/>
      <c r="E13" s="292"/>
      <c r="F13" s="292"/>
      <c r="G13" s="292"/>
      <c r="H13" s="292"/>
      <c r="I13" s="292"/>
      <c r="J13" s="292"/>
      <c r="K13" s="292"/>
      <c r="L13" s="292"/>
      <c r="M13" s="292"/>
      <c r="N13" s="292"/>
      <c r="O13" s="292"/>
      <c r="P13" s="292"/>
      <c r="Q13" s="292"/>
      <c r="R13" s="292"/>
      <c r="S13" s="292"/>
      <c r="T13" s="292"/>
    </row>
    <row r="14" spans="1:20" s="8" customFormat="1" ht="18.75" customHeight="1" x14ac:dyDescent="0.25">
      <c r="A14" s="293" t="s">
        <v>8</v>
      </c>
      <c r="B14" s="293"/>
      <c r="C14" s="293"/>
      <c r="D14" s="293"/>
      <c r="E14" s="293"/>
      <c r="F14" s="293"/>
      <c r="G14" s="293"/>
      <c r="H14" s="293"/>
      <c r="I14" s="293"/>
      <c r="J14" s="293"/>
      <c r="K14" s="293"/>
      <c r="L14" s="293"/>
      <c r="M14" s="293"/>
      <c r="N14" s="293"/>
      <c r="O14" s="293"/>
      <c r="P14" s="293"/>
      <c r="Q14" s="293"/>
      <c r="R14" s="293"/>
      <c r="S14" s="293"/>
      <c r="T14" s="293"/>
    </row>
    <row r="15" spans="1:20" s="8" customFormat="1" ht="15.75" customHeight="1" x14ac:dyDescent="0.25">
      <c r="A15" s="294"/>
      <c r="B15" s="294"/>
      <c r="C15" s="294"/>
      <c r="D15" s="294"/>
      <c r="E15" s="294"/>
      <c r="F15" s="294"/>
      <c r="G15" s="294"/>
      <c r="H15" s="294"/>
      <c r="I15" s="294"/>
      <c r="J15" s="294"/>
      <c r="K15" s="294"/>
      <c r="L15" s="294"/>
      <c r="M15" s="294"/>
      <c r="N15" s="294"/>
      <c r="O15" s="294"/>
      <c r="P15" s="294"/>
      <c r="Q15" s="294"/>
      <c r="R15" s="294"/>
      <c r="S15" s="294"/>
      <c r="T15" s="294"/>
    </row>
    <row r="16" spans="1:20" s="3" customFormat="1" ht="12" x14ac:dyDescent="0.25">
      <c r="A16" s="292" t="str">
        <f>'1. паспорт местоположение'!A15</f>
        <v>Поставка ручной машины для снятия фаски с труб ТВР-90</v>
      </c>
      <c r="B16" s="292"/>
      <c r="C16" s="292"/>
      <c r="D16" s="292"/>
      <c r="E16" s="292"/>
      <c r="F16" s="292"/>
      <c r="G16" s="292"/>
      <c r="H16" s="292"/>
      <c r="I16" s="292"/>
      <c r="J16" s="292"/>
      <c r="K16" s="292"/>
      <c r="L16" s="292"/>
      <c r="M16" s="292"/>
      <c r="N16" s="292"/>
      <c r="O16" s="292"/>
      <c r="P16" s="292"/>
      <c r="Q16" s="292"/>
      <c r="R16" s="292"/>
      <c r="S16" s="292"/>
      <c r="T16" s="292"/>
    </row>
    <row r="17" spans="1:113" s="3" customFormat="1" ht="15" customHeight="1" x14ac:dyDescent="0.25">
      <c r="A17" s="293" t="s">
        <v>7</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x14ac:dyDescent="0.25">
      <c r="A18" s="294"/>
      <c r="B18" s="294"/>
      <c r="C18" s="294"/>
      <c r="D18" s="294"/>
      <c r="E18" s="294"/>
      <c r="F18" s="294"/>
      <c r="G18" s="294"/>
      <c r="H18" s="294"/>
      <c r="I18" s="294"/>
      <c r="J18" s="294"/>
      <c r="K18" s="294"/>
      <c r="L18" s="294"/>
      <c r="M18" s="294"/>
      <c r="N18" s="294"/>
      <c r="O18" s="294"/>
      <c r="P18" s="294"/>
      <c r="Q18" s="294"/>
      <c r="R18" s="294"/>
      <c r="S18" s="294"/>
      <c r="T18" s="294"/>
    </row>
    <row r="19" spans="1:113" s="3" customFormat="1" ht="15" customHeight="1" x14ac:dyDescent="0.25">
      <c r="A19" s="306" t="s">
        <v>502</v>
      </c>
      <c r="B19" s="306"/>
      <c r="C19" s="306"/>
      <c r="D19" s="306"/>
      <c r="E19" s="306"/>
      <c r="F19" s="306"/>
      <c r="G19" s="306"/>
      <c r="H19" s="306"/>
      <c r="I19" s="306"/>
      <c r="J19" s="306"/>
      <c r="K19" s="306"/>
      <c r="L19" s="306"/>
      <c r="M19" s="306"/>
      <c r="N19" s="306"/>
      <c r="O19" s="306"/>
      <c r="P19" s="306"/>
      <c r="Q19" s="306"/>
      <c r="R19" s="306"/>
      <c r="S19" s="306"/>
      <c r="T19" s="306"/>
    </row>
    <row r="20" spans="1:113" s="30" customFormat="1" ht="21" customHeight="1" x14ac:dyDescent="0.3">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3">
      <c r="A21" s="308" t="s">
        <v>6</v>
      </c>
      <c r="B21" s="311" t="s">
        <v>229</v>
      </c>
      <c r="C21" s="312"/>
      <c r="D21" s="315" t="s">
        <v>126</v>
      </c>
      <c r="E21" s="311" t="s">
        <v>531</v>
      </c>
      <c r="F21" s="312"/>
      <c r="G21" s="311" t="s">
        <v>280</v>
      </c>
      <c r="H21" s="312"/>
      <c r="I21" s="311" t="s">
        <v>125</v>
      </c>
      <c r="J21" s="312"/>
      <c r="K21" s="315" t="s">
        <v>124</v>
      </c>
      <c r="L21" s="311" t="s">
        <v>123</v>
      </c>
      <c r="M21" s="312"/>
      <c r="N21" s="311" t="s">
        <v>527</v>
      </c>
      <c r="O21" s="312"/>
      <c r="P21" s="315" t="s">
        <v>122</v>
      </c>
      <c r="Q21" s="303" t="s">
        <v>121</v>
      </c>
      <c r="R21" s="304"/>
      <c r="S21" s="303" t="s">
        <v>120</v>
      </c>
      <c r="T21" s="305"/>
    </row>
    <row r="22" spans="1:113" ht="204.75" customHeight="1" x14ac:dyDescent="0.3">
      <c r="A22" s="309"/>
      <c r="B22" s="313"/>
      <c r="C22" s="314"/>
      <c r="D22" s="318"/>
      <c r="E22" s="313"/>
      <c r="F22" s="314"/>
      <c r="G22" s="313"/>
      <c r="H22" s="314"/>
      <c r="I22" s="313"/>
      <c r="J22" s="314"/>
      <c r="K22" s="316"/>
      <c r="L22" s="313"/>
      <c r="M22" s="314"/>
      <c r="N22" s="313"/>
      <c r="O22" s="314"/>
      <c r="P22" s="316"/>
      <c r="Q22" s="59" t="s">
        <v>119</v>
      </c>
      <c r="R22" s="59" t="s">
        <v>501</v>
      </c>
      <c r="S22" s="59" t="s">
        <v>118</v>
      </c>
      <c r="T22" s="59" t="s">
        <v>117</v>
      </c>
    </row>
    <row r="23" spans="1:113" ht="51.75" customHeight="1" x14ac:dyDescent="0.3">
      <c r="A23" s="310"/>
      <c r="B23" s="59" t="s">
        <v>115</v>
      </c>
      <c r="C23" s="59" t="s">
        <v>116</v>
      </c>
      <c r="D23" s="316"/>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317" t="s">
        <v>537</v>
      </c>
      <c r="C29" s="317"/>
      <c r="D29" s="317"/>
      <c r="E29" s="317"/>
      <c r="F29" s="317"/>
      <c r="G29" s="317"/>
      <c r="H29" s="317"/>
      <c r="I29" s="317"/>
      <c r="J29" s="317"/>
      <c r="K29" s="317"/>
      <c r="L29" s="317"/>
      <c r="M29" s="317"/>
      <c r="N29" s="317"/>
      <c r="O29" s="317"/>
      <c r="P29" s="317"/>
      <c r="Q29" s="317"/>
      <c r="R29" s="317"/>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8" t="str">
        <f>'1. паспорт местоположение'!A5:C5</f>
        <v>Год раскрытия информации: 2023 год</v>
      </c>
      <c r="B5" s="298"/>
      <c r="C5" s="298"/>
      <c r="D5" s="298"/>
      <c r="E5" s="298"/>
      <c r="F5" s="298"/>
      <c r="G5" s="298"/>
      <c r="H5" s="298"/>
      <c r="I5" s="298"/>
      <c r="J5" s="298"/>
      <c r="K5" s="298"/>
      <c r="L5" s="298"/>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92" t="s">
        <v>565</v>
      </c>
      <c r="F12" s="292"/>
      <c r="G12" s="29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315" t="s">
        <v>6</v>
      </c>
      <c r="B21" s="311" t="s">
        <v>511</v>
      </c>
      <c r="C21" s="312"/>
      <c r="D21" s="311" t="s">
        <v>513</v>
      </c>
      <c r="E21" s="312"/>
      <c r="F21" s="303" t="s">
        <v>98</v>
      </c>
      <c r="G21" s="305"/>
      <c r="H21" s="305"/>
      <c r="I21" s="304"/>
      <c r="J21" s="315" t="s">
        <v>514</v>
      </c>
      <c r="K21" s="311" t="s">
        <v>515</v>
      </c>
      <c r="L21" s="312"/>
      <c r="M21" s="311" t="s">
        <v>516</v>
      </c>
      <c r="N21" s="312"/>
      <c r="O21" s="311" t="s">
        <v>503</v>
      </c>
      <c r="P21" s="312"/>
      <c r="Q21" s="311" t="s">
        <v>131</v>
      </c>
      <c r="R21" s="312"/>
      <c r="S21" s="315" t="s">
        <v>130</v>
      </c>
      <c r="T21" s="315" t="s">
        <v>517</v>
      </c>
      <c r="U21" s="315" t="s">
        <v>512</v>
      </c>
      <c r="V21" s="311" t="s">
        <v>129</v>
      </c>
      <c r="W21" s="312"/>
      <c r="X21" s="303" t="s">
        <v>121</v>
      </c>
      <c r="Y21" s="305"/>
      <c r="Z21" s="303" t="s">
        <v>120</v>
      </c>
      <c r="AA21" s="305"/>
    </row>
    <row r="22" spans="1:27" ht="216" customHeight="1" x14ac:dyDescent="0.3">
      <c r="A22" s="318"/>
      <c r="B22" s="313"/>
      <c r="C22" s="314"/>
      <c r="D22" s="313"/>
      <c r="E22" s="314"/>
      <c r="F22" s="303" t="s">
        <v>128</v>
      </c>
      <c r="G22" s="304"/>
      <c r="H22" s="303" t="s">
        <v>127</v>
      </c>
      <c r="I22" s="304"/>
      <c r="J22" s="316"/>
      <c r="K22" s="313"/>
      <c r="L22" s="314"/>
      <c r="M22" s="313"/>
      <c r="N22" s="314"/>
      <c r="O22" s="313"/>
      <c r="P22" s="314"/>
      <c r="Q22" s="313"/>
      <c r="R22" s="314"/>
      <c r="S22" s="316"/>
      <c r="T22" s="316"/>
      <c r="U22" s="316"/>
      <c r="V22" s="313"/>
      <c r="W22" s="314"/>
      <c r="X22" s="59" t="s">
        <v>119</v>
      </c>
      <c r="Y22" s="59" t="s">
        <v>501</v>
      </c>
      <c r="Z22" s="59" t="s">
        <v>118</v>
      </c>
      <c r="AA22" s="59" t="s">
        <v>117</v>
      </c>
    </row>
    <row r="23" spans="1:27" ht="60" customHeight="1" x14ac:dyDescent="0.3">
      <c r="A23" s="316"/>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27" customWidth="1"/>
    <col min="2" max="2" width="53.5546875" style="227" customWidth="1"/>
    <col min="3" max="3" width="98.33203125" style="227" customWidth="1"/>
    <col min="4" max="4" width="14.44140625" style="227" customWidth="1"/>
    <col min="5" max="5" width="36.5546875" style="227" customWidth="1"/>
    <col min="6" max="6" width="20" style="227" customWidth="1"/>
    <col min="7" max="7" width="25.5546875" style="227" customWidth="1"/>
    <col min="8" max="8" width="16.44140625" style="227" customWidth="1"/>
    <col min="9" max="16384" width="9.109375" style="227"/>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85" t="str">
        <f>'1. паспорт местоположение'!A5:C5</f>
        <v>Год раскрытия информации: 2023 год</v>
      </c>
      <c r="B5" s="285"/>
      <c r="C5" s="285"/>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row>
    <row r="6" spans="1:29" s="211" customFormat="1" ht="18" x14ac:dyDescent="0.35">
      <c r="A6" s="214"/>
      <c r="G6" s="213"/>
    </row>
    <row r="7" spans="1:29" s="211" customFormat="1" ht="17.399999999999999" x14ac:dyDescent="0.25">
      <c r="A7" s="323" t="s">
        <v>10</v>
      </c>
      <c r="B7" s="323"/>
      <c r="C7" s="323"/>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323"/>
      <c r="B8" s="323"/>
      <c r="C8" s="323"/>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24" t="str">
        <f>'1. паспорт местоположение'!A9:C9</f>
        <v xml:space="preserve">Акционерное общество "Калининградская генерирующая компания" </v>
      </c>
      <c r="B9" s="324"/>
      <c r="C9" s="324"/>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320" t="s">
        <v>9</v>
      </c>
      <c r="B10" s="320"/>
      <c r="C10" s="320"/>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323"/>
      <c r="B11" s="323"/>
      <c r="C11" s="323"/>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24" t="str">
        <f>'1. паспорт местоположение'!A12:C12</f>
        <v>N_KGK_07</v>
      </c>
      <c r="B12" s="324"/>
      <c r="C12" s="324"/>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320" t="s">
        <v>8</v>
      </c>
      <c r="B13" s="320"/>
      <c r="C13" s="320"/>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21"/>
      <c r="B14" s="321"/>
      <c r="C14" s="32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9" t="str">
        <f>'1. паспорт местоположение'!A15</f>
        <v>Поставка ручной машины для снятия фаски с труб ТВР-90</v>
      </c>
      <c r="B15" s="319"/>
      <c r="C15" s="319"/>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320" t="s">
        <v>7</v>
      </c>
      <c r="B16" s="320"/>
      <c r="C16" s="320"/>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21"/>
      <c r="B17" s="321"/>
      <c r="C17" s="321"/>
      <c r="D17" s="220"/>
      <c r="E17" s="220"/>
      <c r="F17" s="220"/>
      <c r="G17" s="220"/>
      <c r="H17" s="220"/>
      <c r="I17" s="220"/>
      <c r="J17" s="220"/>
      <c r="K17" s="220"/>
      <c r="L17" s="220"/>
      <c r="M17" s="220"/>
      <c r="N17" s="220"/>
      <c r="O17" s="220"/>
      <c r="P17" s="220"/>
      <c r="Q17" s="220"/>
      <c r="R17" s="220"/>
    </row>
    <row r="18" spans="1:21" s="221" customFormat="1" ht="17.399999999999999" x14ac:dyDescent="0.25">
      <c r="A18" s="322" t="s">
        <v>496</v>
      </c>
      <c r="B18" s="322"/>
      <c r="C18" s="322"/>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79" t="s">
        <v>509</v>
      </c>
      <c r="C22" s="226" t="s">
        <v>579</v>
      </c>
      <c r="D22" s="219"/>
      <c r="E22" s="219"/>
      <c r="F22" s="220"/>
      <c r="G22" s="220"/>
      <c r="H22" s="220"/>
      <c r="I22" s="220"/>
      <c r="J22" s="220"/>
      <c r="K22" s="220"/>
      <c r="L22" s="220"/>
      <c r="M22" s="220"/>
      <c r="N22" s="220"/>
      <c r="O22" s="220"/>
      <c r="P22" s="220"/>
    </row>
    <row r="23" spans="1:21" ht="31.2" x14ac:dyDescent="0.3">
      <c r="A23" s="225" t="s">
        <v>64</v>
      </c>
      <c r="B23" s="280" t="s">
        <v>61</v>
      </c>
      <c r="C23" s="226" t="s">
        <v>581</v>
      </c>
    </row>
    <row r="24" spans="1:21" ht="46.8" x14ac:dyDescent="0.3">
      <c r="A24" s="225" t="s">
        <v>63</v>
      </c>
      <c r="B24" s="280" t="s">
        <v>529</v>
      </c>
      <c r="C24" s="226" t="s">
        <v>580</v>
      </c>
    </row>
    <row r="25" spans="1:21" ht="31.2" x14ac:dyDescent="0.3">
      <c r="A25" s="225" t="s">
        <v>62</v>
      </c>
      <c r="B25" s="280" t="s">
        <v>530</v>
      </c>
      <c r="C25" s="281">
        <f>'1. паспорт местоположение'!C48</f>
        <v>0.16811999999999999</v>
      </c>
    </row>
    <row r="26" spans="1:21" ht="31.2" x14ac:dyDescent="0.3">
      <c r="A26" s="225" t="s">
        <v>60</v>
      </c>
      <c r="B26" s="280" t="s">
        <v>237</v>
      </c>
      <c r="C26" s="223" t="s">
        <v>575</v>
      </c>
    </row>
    <row r="27" spans="1:21" ht="31.2" x14ac:dyDescent="0.3">
      <c r="A27" s="225" t="s">
        <v>59</v>
      </c>
      <c r="B27" s="280" t="s">
        <v>510</v>
      </c>
      <c r="C27" s="237" t="s">
        <v>582</v>
      </c>
    </row>
    <row r="28" spans="1:21" ht="15.6" x14ac:dyDescent="0.3">
      <c r="A28" s="225" t="s">
        <v>57</v>
      </c>
      <c r="B28" s="280" t="s">
        <v>58</v>
      </c>
      <c r="C28" s="242">
        <v>2025</v>
      </c>
    </row>
    <row r="29" spans="1:21" ht="15.6" x14ac:dyDescent="0.3">
      <c r="A29" s="225" t="s">
        <v>55</v>
      </c>
      <c r="B29" s="223" t="s">
        <v>56</v>
      </c>
      <c r="C29" s="242">
        <v>2025</v>
      </c>
    </row>
    <row r="30" spans="1:21" ht="31.2" x14ac:dyDescent="0.3">
      <c r="A30" s="225" t="s">
        <v>74</v>
      </c>
      <c r="B30" s="223" t="s">
        <v>54</v>
      </c>
      <c r="C30" s="223" t="s">
        <v>556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8" t="str">
        <f>'1. паспорт местоположение'!A5:C5</f>
        <v>Год раскрытия информации: 2023 год</v>
      </c>
      <c r="B4" s="298"/>
      <c r="C4" s="298"/>
      <c r="D4" s="298"/>
      <c r="E4" s="298"/>
      <c r="F4" s="298"/>
      <c r="G4" s="298"/>
      <c r="H4" s="298"/>
      <c r="I4" s="298"/>
      <c r="J4" s="298"/>
      <c r="K4" s="298"/>
      <c r="L4" s="298"/>
      <c r="M4" s="298"/>
      <c r="N4" s="298"/>
      <c r="O4" s="298"/>
      <c r="P4" s="298"/>
      <c r="Q4" s="298"/>
      <c r="R4" s="298"/>
      <c r="S4" s="298"/>
      <c r="T4" s="298"/>
      <c r="U4" s="298"/>
      <c r="V4" s="298"/>
      <c r="W4" s="298"/>
      <c r="X4" s="298"/>
      <c r="Y4" s="298"/>
      <c r="Z4" s="298"/>
    </row>
    <row r="6" spans="1:28" ht="17.399999999999999" x14ac:dyDescent="0.3">
      <c r="A6" s="297" t="s">
        <v>10</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
      <c r="AB6" s="10"/>
    </row>
    <row r="7" spans="1:28" ht="17.399999999999999" x14ac:dyDescent="0.3">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
      <c r="AB7" s="10"/>
    </row>
    <row r="8" spans="1:28" x14ac:dyDescent="0.3">
      <c r="A8" s="292" t="str">
        <f>'1. паспорт местоположение'!A9</f>
        <v xml:space="preserve">Акционерное общество "Калининградская генерирующая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7"/>
      <c r="AB8" s="7"/>
    </row>
    <row r="9" spans="1:28" ht="15.6" x14ac:dyDescent="0.3">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5"/>
      <c r="AB9" s="5"/>
    </row>
    <row r="10" spans="1:28" ht="17.399999999999999" x14ac:dyDescent="0.3">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
      <c r="AB10" s="10"/>
    </row>
    <row r="11" spans="1:28" x14ac:dyDescent="0.3">
      <c r="A11" s="292" t="str">
        <f>'1. паспорт местоположение'!A12:C12</f>
        <v>N_KGK_07</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7"/>
      <c r="AB11" s="7"/>
    </row>
    <row r="12" spans="1:28" ht="15.6" x14ac:dyDescent="0.3">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5"/>
      <c r="AB12" s="5"/>
    </row>
    <row r="13" spans="1:28" ht="18" x14ac:dyDescent="0.3">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9"/>
      <c r="AB13" s="9"/>
    </row>
    <row r="14" spans="1:28" x14ac:dyDescent="0.3">
      <c r="A14" s="292" t="str">
        <f>'1. паспорт местоположение'!A15</f>
        <v>Поставка ручной машины для снятия фаски с труб ТВР-90</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7"/>
      <c r="AB14" s="7"/>
    </row>
    <row r="15" spans="1:28" ht="15.6" x14ac:dyDescent="0.3">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5"/>
      <c r="AB15" s="5"/>
    </row>
    <row r="16" spans="1:28" x14ac:dyDescent="0.3">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4"/>
      <c r="AB16" s="14"/>
    </row>
    <row r="17" spans="1:28" x14ac:dyDescent="0.3">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4"/>
      <c r="AB17" s="14"/>
    </row>
    <row r="18" spans="1:28" x14ac:dyDescent="0.3">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4"/>
      <c r="AB18" s="14"/>
    </row>
    <row r="19" spans="1:28" x14ac:dyDescent="0.3">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4"/>
      <c r="AB19" s="14"/>
    </row>
    <row r="20" spans="1:28" x14ac:dyDescent="0.3">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4"/>
      <c r="AB20" s="14"/>
    </row>
    <row r="21" spans="1:28" x14ac:dyDescent="0.3">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4"/>
      <c r="AB21" s="14"/>
    </row>
    <row r="22" spans="1:28" x14ac:dyDescent="0.3">
      <c r="A22" s="326" t="s">
        <v>528</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05"/>
      <c r="AB22" s="105"/>
    </row>
    <row r="23" spans="1:28" ht="32.25" customHeight="1" x14ac:dyDescent="0.3">
      <c r="A23" s="328" t="s">
        <v>380</v>
      </c>
      <c r="B23" s="329"/>
      <c r="C23" s="329"/>
      <c r="D23" s="329"/>
      <c r="E23" s="329"/>
      <c r="F23" s="329"/>
      <c r="G23" s="329"/>
      <c r="H23" s="329"/>
      <c r="I23" s="329"/>
      <c r="J23" s="329"/>
      <c r="K23" s="329"/>
      <c r="L23" s="330"/>
      <c r="M23" s="327" t="s">
        <v>381</v>
      </c>
      <c r="N23" s="327"/>
      <c r="O23" s="327"/>
      <c r="P23" s="327"/>
      <c r="Q23" s="327"/>
      <c r="R23" s="327"/>
      <c r="S23" s="327"/>
      <c r="T23" s="327"/>
      <c r="U23" s="327"/>
      <c r="V23" s="327"/>
      <c r="W23" s="327"/>
      <c r="X23" s="327"/>
      <c r="Y23" s="327"/>
      <c r="Z23" s="327"/>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8" t="str">
        <f>'1. паспорт местоположение'!A5:C5</f>
        <v>Год раскрытия информации: 2023 год</v>
      </c>
      <c r="B5" s="298"/>
      <c r="C5" s="298"/>
      <c r="D5" s="298"/>
      <c r="E5" s="298"/>
      <c r="F5" s="298"/>
      <c r="G5" s="298"/>
      <c r="H5" s="298"/>
      <c r="I5" s="298"/>
      <c r="J5" s="298"/>
      <c r="K5" s="298"/>
      <c r="L5" s="298"/>
      <c r="M5" s="298"/>
      <c r="N5" s="298"/>
      <c r="O5" s="298"/>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97" t="s">
        <v>10</v>
      </c>
      <c r="B7" s="297"/>
      <c r="C7" s="297"/>
      <c r="D7" s="297"/>
      <c r="E7" s="297"/>
      <c r="F7" s="297"/>
      <c r="G7" s="297"/>
      <c r="H7" s="297"/>
      <c r="I7" s="297"/>
      <c r="J7" s="297"/>
      <c r="K7" s="297"/>
      <c r="L7" s="297"/>
      <c r="M7" s="297"/>
      <c r="N7" s="297"/>
      <c r="O7" s="297"/>
      <c r="P7" s="10"/>
      <c r="Q7" s="10"/>
      <c r="R7" s="10"/>
      <c r="S7" s="10"/>
      <c r="T7" s="10"/>
      <c r="U7" s="10"/>
      <c r="V7" s="10"/>
      <c r="W7" s="10"/>
      <c r="X7" s="10"/>
      <c r="Y7" s="10"/>
      <c r="Z7" s="10"/>
    </row>
    <row r="8" spans="1:28" s="8" customFormat="1" ht="17.399999999999999" x14ac:dyDescent="0.25">
      <c r="A8" s="297"/>
      <c r="B8" s="297"/>
      <c r="C8" s="297"/>
      <c r="D8" s="297"/>
      <c r="E8" s="297"/>
      <c r="F8" s="297"/>
      <c r="G8" s="297"/>
      <c r="H8" s="297"/>
      <c r="I8" s="297"/>
      <c r="J8" s="297"/>
      <c r="K8" s="297"/>
      <c r="L8" s="297"/>
      <c r="M8" s="297"/>
      <c r="N8" s="297"/>
      <c r="O8" s="297"/>
      <c r="P8" s="10"/>
      <c r="Q8" s="10"/>
      <c r="R8" s="10"/>
      <c r="S8" s="10"/>
      <c r="T8" s="10"/>
      <c r="U8" s="10"/>
      <c r="V8" s="10"/>
      <c r="W8" s="10"/>
      <c r="X8" s="10"/>
      <c r="Y8" s="10"/>
      <c r="Z8" s="10"/>
    </row>
    <row r="9" spans="1:28" s="8" customFormat="1" ht="17.399999999999999" x14ac:dyDescent="0.25">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c r="M9" s="292"/>
      <c r="N9" s="292"/>
      <c r="O9" s="292"/>
      <c r="P9" s="10"/>
      <c r="Q9" s="10"/>
      <c r="R9" s="10"/>
      <c r="S9" s="10"/>
      <c r="T9" s="10"/>
      <c r="U9" s="10"/>
      <c r="V9" s="10"/>
      <c r="W9" s="10"/>
      <c r="X9" s="10"/>
      <c r="Y9" s="10"/>
      <c r="Z9" s="10"/>
    </row>
    <row r="10" spans="1:28" s="8" customFormat="1" ht="17.399999999999999" x14ac:dyDescent="0.25">
      <c r="A10" s="293" t="s">
        <v>9</v>
      </c>
      <c r="B10" s="293"/>
      <c r="C10" s="293"/>
      <c r="D10" s="293"/>
      <c r="E10" s="293"/>
      <c r="F10" s="293"/>
      <c r="G10" s="293"/>
      <c r="H10" s="293"/>
      <c r="I10" s="293"/>
      <c r="J10" s="293"/>
      <c r="K10" s="293"/>
      <c r="L10" s="293"/>
      <c r="M10" s="293"/>
      <c r="N10" s="293"/>
      <c r="O10" s="293"/>
      <c r="P10" s="10"/>
      <c r="Q10" s="10"/>
      <c r="R10" s="10"/>
      <c r="S10" s="10"/>
      <c r="T10" s="10"/>
      <c r="U10" s="10"/>
      <c r="V10" s="10"/>
      <c r="W10" s="10"/>
      <c r="X10" s="10"/>
      <c r="Y10" s="10"/>
      <c r="Z10" s="10"/>
    </row>
    <row r="11" spans="1:28" s="8" customFormat="1" ht="17.399999999999999" x14ac:dyDescent="0.25">
      <c r="A11" s="297"/>
      <c r="B11" s="297"/>
      <c r="C11" s="297"/>
      <c r="D11" s="297"/>
      <c r="E11" s="297"/>
      <c r="F11" s="297"/>
      <c r="G11" s="297"/>
      <c r="H11" s="297"/>
      <c r="I11" s="297"/>
      <c r="J11" s="297"/>
      <c r="K11" s="297"/>
      <c r="L11" s="297"/>
      <c r="M11" s="297"/>
      <c r="N11" s="297"/>
      <c r="O11" s="297"/>
      <c r="P11" s="10"/>
      <c r="Q11" s="10"/>
      <c r="R11" s="10"/>
      <c r="S11" s="10"/>
      <c r="T11" s="10"/>
      <c r="U11" s="10"/>
      <c r="V11" s="10"/>
      <c r="W11" s="10"/>
      <c r="X11" s="10"/>
      <c r="Y11" s="10"/>
      <c r="Z11" s="10"/>
    </row>
    <row r="12" spans="1:28" s="8" customFormat="1" ht="17.399999999999999" x14ac:dyDescent="0.25">
      <c r="A12" s="292" t="str">
        <f>'1. паспорт местоположение'!A12:C12</f>
        <v>N_KGK_07</v>
      </c>
      <c r="B12" s="292"/>
      <c r="C12" s="292"/>
      <c r="D12" s="292"/>
      <c r="E12" s="292"/>
      <c r="F12" s="292"/>
      <c r="G12" s="292"/>
      <c r="H12" s="292"/>
      <c r="I12" s="292"/>
      <c r="J12" s="292"/>
      <c r="K12" s="292"/>
      <c r="L12" s="292"/>
      <c r="M12" s="292"/>
      <c r="N12" s="292"/>
      <c r="O12" s="292"/>
      <c r="P12" s="10"/>
      <c r="Q12" s="10"/>
      <c r="R12" s="10"/>
      <c r="S12" s="10"/>
      <c r="T12" s="10"/>
      <c r="U12" s="10"/>
      <c r="V12" s="10"/>
      <c r="W12" s="10"/>
      <c r="X12" s="10"/>
      <c r="Y12" s="10"/>
      <c r="Z12" s="10"/>
    </row>
    <row r="13" spans="1:28" s="8" customFormat="1" ht="17.399999999999999" x14ac:dyDescent="0.25">
      <c r="A13" s="293" t="s">
        <v>8</v>
      </c>
      <c r="B13" s="293"/>
      <c r="C13" s="293"/>
      <c r="D13" s="293"/>
      <c r="E13" s="293"/>
      <c r="F13" s="293"/>
      <c r="G13" s="293"/>
      <c r="H13" s="293"/>
      <c r="I13" s="293"/>
      <c r="J13" s="293"/>
      <c r="K13" s="293"/>
      <c r="L13" s="293"/>
      <c r="M13" s="293"/>
      <c r="N13" s="293"/>
      <c r="O13" s="293"/>
      <c r="P13" s="10"/>
      <c r="Q13" s="10"/>
      <c r="R13" s="10"/>
      <c r="S13" s="10"/>
      <c r="T13" s="10"/>
      <c r="U13" s="10"/>
      <c r="V13" s="10"/>
      <c r="W13" s="10"/>
      <c r="X13" s="10"/>
      <c r="Y13" s="10"/>
      <c r="Z13" s="10"/>
    </row>
    <row r="14" spans="1:28" s="8" customFormat="1" ht="15.75" customHeight="1" x14ac:dyDescent="0.25">
      <c r="A14" s="294"/>
      <c r="B14" s="294"/>
      <c r="C14" s="294"/>
      <c r="D14" s="294"/>
      <c r="E14" s="294"/>
      <c r="F14" s="294"/>
      <c r="G14" s="294"/>
      <c r="H14" s="294"/>
      <c r="I14" s="294"/>
      <c r="J14" s="294"/>
      <c r="K14" s="294"/>
      <c r="L14" s="294"/>
      <c r="M14" s="294"/>
      <c r="N14" s="294"/>
      <c r="O14" s="294"/>
      <c r="P14" s="4"/>
      <c r="Q14" s="4"/>
      <c r="R14" s="4"/>
      <c r="S14" s="4"/>
      <c r="T14" s="4"/>
      <c r="U14" s="4"/>
      <c r="V14" s="4"/>
      <c r="W14" s="4"/>
      <c r="X14" s="4"/>
      <c r="Y14" s="4"/>
      <c r="Z14" s="4"/>
    </row>
    <row r="15" spans="1:28" s="3" customFormat="1" ht="12" x14ac:dyDescent="0.25">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c r="M15" s="292"/>
      <c r="N15" s="292"/>
      <c r="O15" s="292"/>
      <c r="P15" s="7"/>
      <c r="Q15" s="7"/>
      <c r="R15" s="7"/>
      <c r="S15" s="7"/>
      <c r="T15" s="7"/>
      <c r="U15" s="7"/>
      <c r="V15" s="7"/>
      <c r="W15" s="7"/>
      <c r="X15" s="7"/>
      <c r="Y15" s="7"/>
      <c r="Z15" s="7"/>
    </row>
    <row r="16" spans="1:28" s="3" customFormat="1" ht="15" customHeight="1" x14ac:dyDescent="0.25">
      <c r="A16" s="293" t="s">
        <v>7</v>
      </c>
      <c r="B16" s="293"/>
      <c r="C16" s="293"/>
      <c r="D16" s="293"/>
      <c r="E16" s="293"/>
      <c r="F16" s="293"/>
      <c r="G16" s="293"/>
      <c r="H16" s="293"/>
      <c r="I16" s="293"/>
      <c r="J16" s="293"/>
      <c r="K16" s="293"/>
      <c r="L16" s="293"/>
      <c r="M16" s="293"/>
      <c r="N16" s="293"/>
      <c r="O16" s="293"/>
      <c r="P16" s="5"/>
      <c r="Q16" s="5"/>
      <c r="R16" s="5"/>
      <c r="S16" s="5"/>
      <c r="T16" s="5"/>
      <c r="U16" s="5"/>
      <c r="V16" s="5"/>
      <c r="W16" s="5"/>
      <c r="X16" s="5"/>
      <c r="Y16" s="5"/>
      <c r="Z16" s="5"/>
    </row>
    <row r="17" spans="1:26" s="3" customFormat="1" ht="15" customHeight="1" x14ac:dyDescent="0.25">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5">
      <c r="A18" s="334" t="s">
        <v>505</v>
      </c>
      <c r="B18" s="334"/>
      <c r="C18" s="334"/>
      <c r="D18" s="334"/>
      <c r="E18" s="334"/>
      <c r="F18" s="334"/>
      <c r="G18" s="334"/>
      <c r="H18" s="334"/>
      <c r="I18" s="334"/>
      <c r="J18" s="334"/>
      <c r="K18" s="334"/>
      <c r="L18" s="334"/>
      <c r="M18" s="334"/>
      <c r="N18" s="334"/>
      <c r="O18" s="334"/>
      <c r="P18" s="6"/>
      <c r="Q18" s="6"/>
      <c r="R18" s="6"/>
      <c r="S18" s="6"/>
      <c r="T18" s="6"/>
      <c r="U18" s="6"/>
      <c r="V18" s="6"/>
      <c r="W18" s="6"/>
      <c r="X18" s="6"/>
      <c r="Y18" s="6"/>
      <c r="Z18" s="6"/>
    </row>
    <row r="19" spans="1:26" s="3" customFormat="1" ht="78" customHeight="1" x14ac:dyDescent="0.25">
      <c r="A19" s="299" t="s">
        <v>6</v>
      </c>
      <c r="B19" s="299" t="s">
        <v>89</v>
      </c>
      <c r="C19" s="299" t="s">
        <v>88</v>
      </c>
      <c r="D19" s="299" t="s">
        <v>77</v>
      </c>
      <c r="E19" s="331" t="s">
        <v>87</v>
      </c>
      <c r="F19" s="332"/>
      <c r="G19" s="332"/>
      <c r="H19" s="332"/>
      <c r="I19" s="333"/>
      <c r="J19" s="299" t="s">
        <v>86</v>
      </c>
      <c r="K19" s="299"/>
      <c r="L19" s="299"/>
      <c r="M19" s="299"/>
      <c r="N19" s="299"/>
      <c r="O19" s="299"/>
      <c r="P19" s="4"/>
      <c r="Q19" s="4"/>
      <c r="R19" s="4"/>
      <c r="S19" s="4"/>
      <c r="T19" s="4"/>
      <c r="U19" s="4"/>
      <c r="V19" s="4"/>
      <c r="W19" s="4"/>
    </row>
    <row r="20" spans="1:26" s="3" customFormat="1" ht="51" customHeight="1" x14ac:dyDescent="0.25">
      <c r="A20" s="299"/>
      <c r="B20" s="299"/>
      <c r="C20" s="299"/>
      <c r="D20" s="29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 zoomScale="80" zoomScaleNormal="80" workbookViewId="0">
      <selection activeCell="B61" sqref="B61"/>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46" t="str">
        <f>'1. паспорт местоположение'!A5:C5</f>
        <v>Год раскрытия информации: 2023 год</v>
      </c>
      <c r="B5" s="346"/>
      <c r="C5" s="346"/>
      <c r="D5" s="346"/>
      <c r="E5" s="346"/>
      <c r="F5" s="346"/>
      <c r="G5" s="346"/>
      <c r="H5" s="346"/>
      <c r="I5" s="118"/>
      <c r="J5" s="118"/>
      <c r="K5" s="118"/>
    </row>
    <row r="6" spans="1:11" ht="18" x14ac:dyDescent="0.35">
      <c r="A6" s="12"/>
      <c r="B6" s="8"/>
      <c r="C6" s="8"/>
      <c r="D6" s="8"/>
      <c r="E6" s="8"/>
      <c r="F6" s="8"/>
      <c r="G6" s="8"/>
      <c r="H6" s="8"/>
      <c r="I6" s="8"/>
      <c r="J6" s="8"/>
      <c r="K6" s="11"/>
    </row>
    <row r="7" spans="1:11" ht="17.399999999999999" x14ac:dyDescent="0.25">
      <c r="A7" s="297" t="str">
        <f>'[2]1. паспорт местоположение'!A7:C7</f>
        <v xml:space="preserve">Паспорт инвестиционного проекта </v>
      </c>
      <c r="B7" s="297"/>
      <c r="C7" s="297"/>
      <c r="D7" s="297"/>
      <c r="E7" s="297"/>
      <c r="F7" s="297"/>
      <c r="G7" s="297"/>
      <c r="H7" s="297"/>
      <c r="I7" s="10"/>
      <c r="J7" s="10"/>
      <c r="K7" s="10"/>
    </row>
    <row r="8" spans="1:11" ht="17.399999999999999" x14ac:dyDescent="0.25">
      <c r="A8" s="106"/>
      <c r="B8" s="106"/>
      <c r="C8" s="106"/>
      <c r="D8" s="106"/>
      <c r="E8" s="106"/>
      <c r="F8" s="106"/>
      <c r="G8" s="106"/>
      <c r="H8" s="106"/>
      <c r="I8" s="106"/>
      <c r="J8" s="106"/>
      <c r="K8" s="106"/>
    </row>
    <row r="9" spans="1:11" ht="17.399999999999999" x14ac:dyDescent="0.25">
      <c r="A9" s="306" t="str">
        <f>'1. паспорт местоположение'!A9:C9</f>
        <v xml:space="preserve">Акционерное общество "Калининградская генерирующая компания" </v>
      </c>
      <c r="B9" s="306"/>
      <c r="C9" s="306"/>
      <c r="D9" s="306"/>
      <c r="E9" s="306"/>
      <c r="F9" s="306"/>
      <c r="G9" s="306"/>
      <c r="H9" s="306"/>
      <c r="I9" s="7"/>
      <c r="J9" s="7"/>
      <c r="K9" s="7"/>
    </row>
    <row r="10" spans="1:11" x14ac:dyDescent="0.25">
      <c r="A10" s="293" t="s">
        <v>9</v>
      </c>
      <c r="B10" s="293"/>
      <c r="C10" s="293"/>
      <c r="D10" s="293"/>
      <c r="E10" s="293"/>
      <c r="F10" s="293"/>
      <c r="G10" s="293"/>
      <c r="H10" s="293"/>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306" t="str">
        <f>'1. паспорт местоположение'!A12:C12</f>
        <v>N_KGK_07</v>
      </c>
      <c r="B12" s="306"/>
      <c r="C12" s="306"/>
      <c r="D12" s="306"/>
      <c r="E12" s="306"/>
      <c r="F12" s="306"/>
      <c r="G12" s="306"/>
      <c r="H12" s="306"/>
      <c r="I12" s="7"/>
      <c r="J12" s="7"/>
      <c r="K12" s="7"/>
    </row>
    <row r="13" spans="1:11" x14ac:dyDescent="0.25">
      <c r="A13" s="293" t="s">
        <v>8</v>
      </c>
      <c r="B13" s="293"/>
      <c r="C13" s="293"/>
      <c r="D13" s="293"/>
      <c r="E13" s="293"/>
      <c r="F13" s="293"/>
      <c r="G13" s="293"/>
      <c r="H13" s="293"/>
      <c r="I13" s="5"/>
      <c r="J13" s="5"/>
      <c r="K13" s="5"/>
    </row>
    <row r="14" spans="1:11" ht="18" x14ac:dyDescent="0.25">
      <c r="A14" s="4"/>
      <c r="B14" s="4"/>
      <c r="C14" s="4"/>
      <c r="D14" s="4"/>
      <c r="E14" s="4"/>
      <c r="F14" s="4"/>
      <c r="G14" s="4"/>
      <c r="H14" s="4"/>
      <c r="I14" s="4"/>
      <c r="J14" s="4"/>
      <c r="K14" s="4"/>
    </row>
    <row r="15" spans="1:11" ht="17.399999999999999" x14ac:dyDescent="0.25">
      <c r="A15" s="295" t="str">
        <f>'1. паспорт местоположение'!A15:C15</f>
        <v>Поставка ручной машины для снятия фаски с труб ТВР-90</v>
      </c>
      <c r="B15" s="295"/>
      <c r="C15" s="295"/>
      <c r="D15" s="295"/>
      <c r="E15" s="295"/>
      <c r="F15" s="295"/>
      <c r="G15" s="295"/>
      <c r="H15" s="295"/>
      <c r="I15" s="7"/>
      <c r="J15" s="7"/>
      <c r="K15" s="7"/>
    </row>
    <row r="16" spans="1:11" x14ac:dyDescent="0.25">
      <c r="A16" s="293" t="s">
        <v>7</v>
      </c>
      <c r="B16" s="293"/>
      <c r="C16" s="293"/>
      <c r="D16" s="293"/>
      <c r="E16" s="293"/>
      <c r="F16" s="293"/>
      <c r="G16" s="293"/>
      <c r="H16" s="293"/>
      <c r="I16" s="5"/>
      <c r="J16" s="5"/>
      <c r="K16" s="5"/>
    </row>
    <row r="17" spans="1:11" ht="18" x14ac:dyDescent="0.25">
      <c r="A17" s="4"/>
      <c r="B17" s="4"/>
      <c r="C17" s="4"/>
      <c r="D17" s="4"/>
      <c r="E17" s="4"/>
      <c r="F17" s="4"/>
      <c r="G17" s="4"/>
      <c r="H17" s="4"/>
      <c r="I17" s="4"/>
      <c r="J17" s="4"/>
      <c r="K17" s="4"/>
    </row>
    <row r="18" spans="1:11" ht="17.399999999999999" x14ac:dyDescent="0.25">
      <c r="A18" s="306" t="s">
        <v>506</v>
      </c>
      <c r="B18" s="306"/>
      <c r="C18" s="306"/>
      <c r="D18" s="306"/>
      <c r="E18" s="306"/>
      <c r="F18" s="306"/>
      <c r="G18" s="306"/>
      <c r="H18" s="306"/>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140100</v>
      </c>
      <c r="D25" s="121" t="s">
        <v>353</v>
      </c>
    </row>
    <row r="26" spans="1:11" ht="30.6" customHeight="1" x14ac:dyDescent="0.25">
      <c r="A26" s="126" t="s">
        <v>352</v>
      </c>
      <c r="B26" s="127">
        <v>0</v>
      </c>
      <c r="D26" s="337" t="s">
        <v>351</v>
      </c>
      <c r="E26" s="338"/>
      <c r="F26" s="339"/>
      <c r="G26" s="160"/>
      <c r="H26" s="153"/>
    </row>
    <row r="27" spans="1:11" ht="30.6" customHeight="1" x14ac:dyDescent="0.25">
      <c r="A27" s="126" t="s">
        <v>350</v>
      </c>
      <c r="B27" s="127"/>
      <c r="D27" s="340" t="s">
        <v>349</v>
      </c>
      <c r="E27" s="341"/>
      <c r="F27" s="342"/>
      <c r="G27" s="161"/>
      <c r="H27" s="153"/>
    </row>
    <row r="28" spans="1:11" ht="30.6" customHeight="1" thickBot="1" x14ac:dyDescent="0.3">
      <c r="A28" s="128" t="s">
        <v>348</v>
      </c>
      <c r="B28" s="129"/>
      <c r="D28" s="343" t="s">
        <v>347</v>
      </c>
      <c r="E28" s="344"/>
      <c r="F28" s="345"/>
      <c r="G28" s="162"/>
      <c r="H28" s="154"/>
    </row>
    <row r="29" spans="1:11" ht="15.6" customHeight="1" x14ac:dyDescent="0.25">
      <c r="A29" s="124" t="s">
        <v>346</v>
      </c>
      <c r="B29" s="125">
        <v>0</v>
      </c>
      <c r="D29" s="335"/>
      <c r="E29" s="335"/>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140100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140100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140100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140100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140100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140100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140100</v>
      </c>
      <c r="C84" s="183">
        <f>SUM($B$83:C83)</f>
        <v>140100</v>
      </c>
      <c r="D84" s="182">
        <f>SUM($B$83:D83)</f>
        <v>140100</v>
      </c>
      <c r="E84" s="183">
        <f>SUM($B$83:E83)</f>
        <v>140100</v>
      </c>
      <c r="F84" s="182">
        <f>SUM($B$83:F83)</f>
        <v>140100</v>
      </c>
      <c r="G84" s="183">
        <f>SUM($B$83:G83)</f>
        <v>140100</v>
      </c>
      <c r="H84" s="182">
        <f>SUM($B$83:H83)</f>
        <v>140100</v>
      </c>
      <c r="I84" s="183">
        <f>SUM($B$83:I83)</f>
        <v>140100</v>
      </c>
      <c r="J84" s="182">
        <f>SUM($B$83:J83)</f>
        <v>140100</v>
      </c>
      <c r="K84" s="183">
        <f>SUM($B$83:K83)</f>
        <v>140100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127363.63636363635</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127363.63636363635</v>
      </c>
      <c r="C87" s="183">
        <f>SUM($B$86:C86)</f>
        <v>127363.63636363635</v>
      </c>
      <c r="D87" s="182">
        <f>SUM($B$86:D86)</f>
        <v>127363.63636363635</v>
      </c>
      <c r="E87" s="183">
        <f>SUM($B$86:E86)</f>
        <v>127363.63636363635</v>
      </c>
      <c r="F87" s="182">
        <f>SUM($B$86:F86)</f>
        <v>127363.63636363635</v>
      </c>
      <c r="G87" s="183">
        <f>SUM($B$86:G86)</f>
        <v>127363.63636363635</v>
      </c>
      <c r="H87" s="182">
        <f>SUM($B$86:H86)</f>
        <v>127363.63636363635</v>
      </c>
      <c r="I87" s="183">
        <f>SUM($B$86:I86)</f>
        <v>127363.63636363635</v>
      </c>
      <c r="J87" s="182">
        <f>SUM($B$86:J86)</f>
        <v>127363.63636363635</v>
      </c>
      <c r="K87" s="183">
        <f>SUM($B$86:K86)</f>
        <v>127363.63636363635</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36" t="s">
        <v>554</v>
      </c>
      <c r="B97" s="336"/>
      <c r="C97" s="336"/>
      <c r="D97" s="336"/>
      <c r="E97" s="336"/>
      <c r="F97" s="336"/>
      <c r="G97" s="336"/>
      <c r="H97" s="336"/>
      <c r="I97" s="336"/>
      <c r="J97" s="336"/>
      <c r="K97" s="336"/>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55" zoomScale="70" zoomScaleSheetLayoutView="70" workbookViewId="0">
      <selection activeCell="C39" sqref="C39"/>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98" t="str">
        <f>'2. паспорт  ТП'!A4:S4</f>
        <v>Год раскрытия информации: 2023 год</v>
      </c>
      <c r="B5" s="298"/>
      <c r="C5" s="298"/>
      <c r="D5" s="298"/>
      <c r="E5" s="298"/>
      <c r="F5" s="298"/>
      <c r="G5" s="298"/>
      <c r="H5" s="298"/>
      <c r="I5" s="298"/>
      <c r="J5" s="298"/>
      <c r="K5" s="298"/>
      <c r="L5" s="298"/>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97" t="s">
        <v>10</v>
      </c>
      <c r="B7" s="297"/>
      <c r="C7" s="297"/>
      <c r="D7" s="297"/>
      <c r="E7" s="297"/>
      <c r="F7" s="297"/>
      <c r="G7" s="297"/>
      <c r="H7" s="297"/>
      <c r="I7" s="297"/>
      <c r="J7" s="297"/>
      <c r="K7" s="297"/>
      <c r="L7" s="297"/>
    </row>
    <row r="8" spans="1:44" ht="17.399999999999999" x14ac:dyDescent="0.3">
      <c r="A8" s="297"/>
      <c r="B8" s="297"/>
      <c r="C8" s="297"/>
      <c r="D8" s="297"/>
      <c r="E8" s="297"/>
      <c r="F8" s="297"/>
      <c r="G8" s="297"/>
      <c r="H8" s="297"/>
      <c r="I8" s="297"/>
      <c r="J8" s="297"/>
      <c r="K8" s="297"/>
      <c r="L8" s="297"/>
    </row>
    <row r="9" spans="1:44" x14ac:dyDescent="0.3">
      <c r="A9" s="292" t="str">
        <f>'1. паспорт местоположение'!A9:C9</f>
        <v xml:space="preserve">Акционерное общество "Калининградская генерирующая компания" </v>
      </c>
      <c r="B9" s="292"/>
      <c r="C9" s="292"/>
      <c r="D9" s="292"/>
      <c r="E9" s="292"/>
      <c r="F9" s="292"/>
      <c r="G9" s="292"/>
      <c r="H9" s="292"/>
      <c r="I9" s="292"/>
      <c r="J9" s="292"/>
      <c r="K9" s="292"/>
      <c r="L9" s="292"/>
    </row>
    <row r="10" spans="1:44" x14ac:dyDescent="0.3">
      <c r="A10" s="293" t="s">
        <v>9</v>
      </c>
      <c r="B10" s="293"/>
      <c r="C10" s="293"/>
      <c r="D10" s="293"/>
      <c r="E10" s="293"/>
      <c r="F10" s="293"/>
      <c r="G10" s="293"/>
      <c r="H10" s="293"/>
      <c r="I10" s="293"/>
      <c r="J10" s="293"/>
      <c r="K10" s="293"/>
      <c r="L10" s="293"/>
    </row>
    <row r="11" spans="1:44" ht="17.399999999999999" x14ac:dyDescent="0.3">
      <c r="A11" s="297"/>
      <c r="B11" s="297"/>
      <c r="C11" s="297"/>
      <c r="D11" s="297"/>
      <c r="E11" s="297"/>
      <c r="F11" s="297"/>
      <c r="G11" s="297"/>
      <c r="H11" s="297"/>
      <c r="I11" s="297"/>
      <c r="J11" s="297"/>
      <c r="K11" s="297"/>
      <c r="L11" s="297"/>
    </row>
    <row r="12" spans="1:44" x14ac:dyDescent="0.3">
      <c r="A12" s="292" t="str">
        <f>'1. паспорт местоположение'!A12:C12</f>
        <v>N_KGK_07</v>
      </c>
      <c r="B12" s="292"/>
      <c r="C12" s="292"/>
      <c r="D12" s="292"/>
      <c r="E12" s="292"/>
      <c r="F12" s="292"/>
      <c r="G12" s="292"/>
      <c r="H12" s="292"/>
      <c r="I12" s="292"/>
      <c r="J12" s="292"/>
      <c r="K12" s="292"/>
      <c r="L12" s="292"/>
    </row>
    <row r="13" spans="1:44" x14ac:dyDescent="0.3">
      <c r="A13" s="293" t="s">
        <v>8</v>
      </c>
      <c r="B13" s="293"/>
      <c r="C13" s="293"/>
      <c r="D13" s="293"/>
      <c r="E13" s="293"/>
      <c r="F13" s="293"/>
      <c r="G13" s="293"/>
      <c r="H13" s="293"/>
      <c r="I13" s="293"/>
      <c r="J13" s="293"/>
      <c r="K13" s="293"/>
      <c r="L13" s="293"/>
    </row>
    <row r="14" spans="1:44" ht="18" x14ac:dyDescent="0.3">
      <c r="A14" s="294"/>
      <c r="B14" s="294"/>
      <c r="C14" s="294"/>
      <c r="D14" s="294"/>
      <c r="E14" s="294"/>
      <c r="F14" s="294"/>
      <c r="G14" s="294"/>
      <c r="H14" s="294"/>
      <c r="I14" s="294"/>
      <c r="J14" s="294"/>
      <c r="K14" s="294"/>
      <c r="L14" s="294"/>
    </row>
    <row r="15" spans="1:44" x14ac:dyDescent="0.3">
      <c r="A15" s="292" t="str">
        <f>'1. паспорт местоположение'!A15</f>
        <v>Поставка ручной машины для снятия фаски с труб ТВР-90</v>
      </c>
      <c r="B15" s="292"/>
      <c r="C15" s="292"/>
      <c r="D15" s="292"/>
      <c r="E15" s="292"/>
      <c r="F15" s="292"/>
      <c r="G15" s="292"/>
      <c r="H15" s="292"/>
      <c r="I15" s="292"/>
      <c r="J15" s="292"/>
      <c r="K15" s="292"/>
      <c r="L15" s="292"/>
    </row>
    <row r="16" spans="1:44" x14ac:dyDescent="0.3">
      <c r="A16" s="293" t="s">
        <v>7</v>
      </c>
      <c r="B16" s="293"/>
      <c r="C16" s="293"/>
      <c r="D16" s="293"/>
      <c r="E16" s="293"/>
      <c r="F16" s="293"/>
      <c r="G16" s="293"/>
      <c r="H16" s="293"/>
      <c r="I16" s="293"/>
      <c r="J16" s="293"/>
      <c r="K16" s="293"/>
      <c r="L16" s="293"/>
    </row>
    <row r="17" spans="1:12" ht="15.75" customHeight="1" x14ac:dyDescent="0.3">
      <c r="L17" s="49"/>
    </row>
    <row r="18" spans="1:12" x14ac:dyDescent="0.3">
      <c r="K18" s="25"/>
    </row>
    <row r="19" spans="1:12" ht="15.75" customHeight="1" x14ac:dyDescent="0.3">
      <c r="A19" s="347" t="s">
        <v>507</v>
      </c>
      <c r="B19" s="347"/>
      <c r="C19" s="347"/>
      <c r="D19" s="347"/>
      <c r="E19" s="347"/>
      <c r="F19" s="347"/>
      <c r="G19" s="347"/>
      <c r="H19" s="347"/>
      <c r="I19" s="347"/>
      <c r="J19" s="347"/>
      <c r="K19" s="347"/>
      <c r="L19" s="347"/>
    </row>
    <row r="20" spans="1:12" x14ac:dyDescent="0.3">
      <c r="A20" s="40"/>
      <c r="B20" s="40"/>
    </row>
    <row r="21" spans="1:12" ht="28.5" customHeight="1" x14ac:dyDescent="0.3">
      <c r="A21" s="348" t="s">
        <v>228</v>
      </c>
      <c r="B21" s="348" t="s">
        <v>227</v>
      </c>
      <c r="C21" s="353" t="s">
        <v>439</v>
      </c>
      <c r="D21" s="353"/>
      <c r="E21" s="353"/>
      <c r="F21" s="353"/>
      <c r="G21" s="353"/>
      <c r="H21" s="353"/>
      <c r="I21" s="348" t="s">
        <v>226</v>
      </c>
      <c r="J21" s="350" t="s">
        <v>441</v>
      </c>
      <c r="K21" s="348" t="s">
        <v>225</v>
      </c>
      <c r="L21" s="349" t="s">
        <v>440</v>
      </c>
    </row>
    <row r="22" spans="1:12" ht="58.5" customHeight="1" x14ac:dyDescent="0.3">
      <c r="A22" s="348"/>
      <c r="B22" s="348"/>
      <c r="C22" s="352" t="s">
        <v>3</v>
      </c>
      <c r="D22" s="352"/>
      <c r="E22" s="99"/>
      <c r="F22" s="100"/>
      <c r="G22" s="354" t="s">
        <v>2</v>
      </c>
      <c r="H22" s="355"/>
      <c r="I22" s="348"/>
      <c r="J22" s="351"/>
      <c r="K22" s="348"/>
      <c r="L22" s="349"/>
    </row>
    <row r="23" spans="1:12" ht="31.2" x14ac:dyDescent="0.3">
      <c r="A23" s="348"/>
      <c r="B23" s="348"/>
      <c r="C23" s="45" t="s">
        <v>224</v>
      </c>
      <c r="D23" s="45" t="s">
        <v>223</v>
      </c>
      <c r="E23" s="45" t="s">
        <v>224</v>
      </c>
      <c r="F23" s="45" t="s">
        <v>223</v>
      </c>
      <c r="G23" s="45" t="s">
        <v>224</v>
      </c>
      <c r="H23" s="45" t="s">
        <v>223</v>
      </c>
      <c r="I23" s="348"/>
      <c r="J23" s="352"/>
      <c r="K23" s="348"/>
      <c r="L23" s="349"/>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2025</v>
      </c>
      <c r="D39" s="201">
        <v>2025</v>
      </c>
      <c r="E39" s="208"/>
      <c r="F39" s="208"/>
      <c r="G39" s="203"/>
      <c r="H39" s="203"/>
      <c r="I39" s="203"/>
      <c r="J39" s="203"/>
      <c r="K39" s="203"/>
      <c r="L39" s="203"/>
    </row>
    <row r="40" spans="1:12" ht="33.75" customHeight="1" x14ac:dyDescent="0.3">
      <c r="A40" s="45" t="s">
        <v>212</v>
      </c>
      <c r="B40" s="44" t="s">
        <v>456</v>
      </c>
      <c r="C40" s="201">
        <v>2025</v>
      </c>
      <c r="D40" s="201">
        <v>2025</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2025</v>
      </c>
      <c r="D53" s="201">
        <v>2025</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2023-01-19T12:57:12Z</dcterms:modified>
</cp:coreProperties>
</file>