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Структура затрат" sheetId="1" r:id="rId1"/>
  </sheets>
  <externalReferences>
    <externalReference r:id="rId4"/>
  </externalReferences>
  <definedNames>
    <definedName name="_xlfn.SUMIFS" hidden="1">#NAME?</definedName>
    <definedName name="aa">'[1]Экономия ГТЭЦ 16-18 (2)'!$EI$3</definedName>
    <definedName name="TABLE" localSheetId="0">'Структура затрат'!#REF!</definedName>
    <definedName name="TABLE_2" localSheetId="0">'Структура затрат'!#REF!</definedName>
    <definedName name="гг">'[1]Экономия ГТЭЦ 16-18 (2)'!$EJ$3</definedName>
    <definedName name="_xlnm.Print_Titles" localSheetId="0">'Структура затрат'!$25:$26</definedName>
    <definedName name="_xlnm.Print_Area" localSheetId="0">'Структура затрат'!$A$1:$BS$201</definedName>
  </definedNames>
  <calcPr fullCalcOnLoad="1"/>
</workbook>
</file>

<file path=xl/sharedStrings.xml><?xml version="1.0" encoding="utf-8"?>
<sst xmlns="http://schemas.openxmlformats.org/spreadsheetml/2006/main" count="455" uniqueCount="233">
  <si>
    <t>Наименование
показателей</t>
  </si>
  <si>
    <t>Единица измерения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</si>
  <si>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</si>
  <si>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</si>
  <si>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</si>
  <si>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</si>
  <si>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</si>
  <si>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</si>
  <si>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</si>
  <si>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</si>
  <si>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</si>
  <si>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</si>
  <si>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</si>
  <si>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</si>
  <si>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</si>
  <si>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</si>
  <si>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</si>
  <si>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</si>
  <si>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</si>
  <si>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</si>
  <si>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</si>
  <si>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</si>
  <si>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</si>
  <si>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</si>
  <si>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</si>
  <si>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</si>
  <si>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</si>
  <si>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</si>
  <si>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</si>
  <si>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</si>
  <si>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</si>
  <si>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</si>
  <si>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</si>
  <si>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</si>
  <si>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</si>
  <si>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</si>
  <si>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</si>
  <si>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</si>
  <si>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</si>
  <si>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</si>
  <si>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</si>
  <si>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</si>
  <si>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</si>
  <si>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</si>
  <si>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</si>
  <si>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</si>
  <si>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</si>
  <si>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</si>
  <si>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</si>
  <si>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</si>
  <si>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</si>
  <si>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</si>
  <si>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</si>
  <si>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</si>
  <si>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</si>
  <si>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</si>
  <si>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</si>
  <si>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</si>
  <si>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</si>
  <si>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</si>
  <si>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</si>
  <si>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</si>
  <si>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</si>
  <si>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</si>
  <si>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</si>
  <si>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</si>
  <si>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</si>
  <si>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</si>
  <si>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</si>
  <si>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</si>
  <si>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</si>
  <si>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</si>
  <si>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</si>
  <si>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</si>
  <si>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</si>
  <si>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</si>
  <si>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</si>
  <si>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</si>
  <si>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</si>
  <si>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</si>
  <si>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</si>
  <si>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</si>
  <si>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</si>
  <si>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</si>
  <si>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</si>
  <si>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</si>
  <si>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</si>
  <si>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</si>
  <si>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</si>
  <si>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</si>
  <si>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</si>
  <si>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</si>
  <si>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</si>
  <si>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</si>
  <si>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</si>
  <si>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</si>
  <si>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</si>
  <si>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</si>
  <si>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</si>
  <si>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</si>
  <si>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</si>
  <si>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</si>
  <si>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</si>
  <si>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</si>
  <si>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</si>
  <si>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</si>
  <si>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</si>
  <si>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</si>
  <si>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</si>
  <si>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</si>
  <si>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</si>
  <si>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</si>
  <si>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</si>
  <si>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</si>
  <si>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</si>
  <si>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</si>
  <si>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</si>
  <si>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</si>
  <si>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</si>
  <si>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</si>
  <si>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</si>
  <si>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</si>
  <si>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</si>
  <si>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</si>
  <si>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</si>
  <si>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</si>
  <si>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</si>
  <si>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</si>
  <si>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</si>
  <si>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</si>
  <si>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</si>
  <si>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</si>
  <si>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</si>
  <si>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</si>
  <si>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</si>
  <si>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</si>
  <si>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</si>
  <si>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</si>
  <si>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</si>
  <si>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</si>
  <si>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</si>
  <si>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</si>
  <si>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</si>
  <si>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</si>
  <si>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</si>
  <si>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</si>
  <si>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</si>
  <si>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</si>
  <si>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</si>
  <si>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</si>
  <si>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</si>
  <si>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</si>
  <si>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</si>
  <si>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</si>
  <si>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</si>
  <si>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</si>
  <si>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</si>
  <si>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</si>
  <si>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</si>
  <si>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</si>
  <si>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Отпуск тепловой энергии с коллекторов</t>
  </si>
  <si>
    <t>Отпуск тепловой энергии в сеть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</si>
  <si>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</si>
  <si>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</si>
  <si>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</si>
  <si>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</si>
  <si>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</si>
  <si>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</si>
  <si>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</si>
  <si>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относимая на тепловую 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</si>
  <si>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</si>
  <si>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</si>
  <si>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</si>
  <si>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</si>
  <si>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</si>
  <si>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</si>
  <si>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</si>
  <si>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</si>
  <si>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</si>
  <si>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</si>
  <si>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</si>
  <si>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</si>
  <si>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</si>
  <si>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</si>
  <si>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</si>
  <si>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</si>
  <si>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</si>
  <si>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</si>
  <si>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</si>
  <si>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</si>
  <si>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</si>
  <si>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</si>
  <si>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</si>
  <si>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</si>
  <si>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</si>
  <si>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</si>
  <si>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</si>
  <si>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</si>
  <si>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</si>
  <si>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</si>
  <si>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</si>
  <si>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</si>
  <si>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</si>
  <si>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</si>
  <si>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</si>
  <si>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</si>
  <si>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</si>
  <si>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</si>
  <si>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</si>
  <si>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</si>
  <si>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</si>
  <si>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</si>
  <si>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</si>
  <si>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</si>
  <si>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</si>
  <si>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</si>
  <si>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</si>
  <si>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ОАО "Калининградская генерирующая компания"</t>
  </si>
  <si>
    <t>Открытое акционерное общество "Калининградская генерирующая компания"</t>
  </si>
  <si>
    <t>3905601701</t>
  </si>
  <si>
    <t>390601001</t>
  </si>
  <si>
    <t>dir@kgk.yantene.ru</t>
  </si>
  <si>
    <t>(4012) 53-43-51</t>
  </si>
  <si>
    <t>Россия, 236006, Калининград, ул. Правая Набережная, 10а</t>
  </si>
  <si>
    <t xml:space="preserve">Стельнова Елена Николаевна </t>
  </si>
  <si>
    <t>приказ Службы по государственному регулированию цен и тарифов Калининградской области от 10.11.2017 № 85-01э/17 "Об утверждении инвестиционной программы ОАО «Калининградская генерирующая компания» на период 2018-2032 гг."</t>
  </si>
  <si>
    <t>"Отраслевое тарифное соглашение в электроэнергетике Российской Федерации на 2019 - 2021 годы" (утв. Общероссийским отраслевым объединением работодателей электроэнергетики "Энергетическая работодательская ассоциация России", Общественной организацией "Всероссийский Электропрофсоюз" 21.12.2018)</t>
  </si>
  <si>
    <t xml:space="preserve">приказ СГРЦиТ КО от 09.11.2017 № 84-01т/17 </t>
  </si>
  <si>
    <t>Структура и объем затрат на производство и реализацию товаров, работ и услуг</t>
  </si>
  <si>
    <t xml:space="preserve">за </t>
  </si>
  <si>
    <t>2018 год</t>
  </si>
  <si>
    <t>Основные показатели деятельности организации (когенерация)</t>
  </si>
  <si>
    <t>Фактические показатели за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</si>
</sst>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.000_);_(* \(#,##0.000\);_(* &quot;-&quot;??_);_(@_)"/>
    <numFmt numFmtId="180" formatCode="#,##0.000"/>
    <numFmt numFmtId="181" formatCode="0.000"/>
    <numFmt numFmtId="182" formatCode="0.0000"/>
    <numFmt numFmtId="183" formatCode="0.0%"/>
    <numFmt numFmtId="184" formatCode="0.000%"/>
    <numFmt numFmtId="185" formatCode="_(* #,##0.00000_);_(* \(#,##0.00000\);_(* &quot;-&quot;??_);_(@_)"/>
    <numFmt numFmtId="186" formatCode="_-* #,##0.000\ _₽_-;\-* #,##0.000\ _₽_-;_-* &quot;-&quot;??\ _₽_-;_-@_-"/>
    <numFmt numFmtId="187" formatCode="_(* #,##0.000000_);_(* \(#,##0.000000\);_(* &quot;-&quot;??_);_(@_)"/>
    <numFmt numFmtId="188" formatCode="_(* #,##0.0000_);_(* \(#,##0.0000\);_(* &quot;-&quot;??_);_(@_)"/>
    <numFmt numFmtId="189" formatCode="0.00000000"/>
    <numFmt numFmtId="190" formatCode="0.0000000"/>
    <numFmt numFmtId="191" formatCode="0.000000"/>
    <numFmt numFmtId="192" formatCode="0.00000"/>
    <numFmt numFmtId="193" formatCode="#,##0.0"/>
    <numFmt numFmtId="194" formatCode="#,##0_ ;[Red]\-#,##0\ "/>
    <numFmt numFmtId="195" formatCode="#,##0.0000"/>
    <numFmt numFmtId="196" formatCode="#,##0.00000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6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180" fontId="3" fillId="0" borderId="11" xfId="0" applyNumberFormat="1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193" fontId="3" fillId="0" borderId="11" xfId="0" applyNumberFormat="1" applyFont="1" applyFill="1" applyBorder="1" applyAlignment="1">
      <alignment horizontal="center" vertical="top" wrapText="1"/>
    </xf>
    <xf numFmtId="193" fontId="3" fillId="0" borderId="1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wrapText="1"/>
    </xf>
    <xf numFmtId="196" fontId="3" fillId="0" borderId="10" xfId="0" applyNumberFormat="1" applyFont="1" applyBorder="1" applyAlignment="1">
      <alignment horizontal="center" vertical="top" wrapText="1"/>
    </xf>
    <xf numFmtId="196" fontId="3" fillId="0" borderId="11" xfId="0" applyNumberFormat="1" applyFont="1" applyBorder="1" applyAlignment="1">
      <alignment horizontal="center" vertical="top" wrapText="1"/>
    </xf>
    <xf numFmtId="196" fontId="3" fillId="0" borderId="12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3" fillId="0" borderId="11" xfId="0" applyNumberFormat="1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4" xfId="53"/>
    <cellStyle name="Обычный 7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&#1088;&#1072;&#1089;&#1095;&#1077;&#1090;%20&#1090;&#1072;&#1088;&#1080;&#1092;&#1072;\2019\&#1050;&#1043;&#1050;\&#1087;&#1088;&#1077;&#1076;&#1074;&#1072;&#1088;&#1080;&#1090;&#1077;&#1083;&#1100;&#1085;&#1086;%20&#1085;&#1072;%202019&#1075;.%20&#1091;&#1076;&#1077;&#1083;&#1100;&#1085;&#1080;&#1082;%20&#1085;&#1072;%20180%20&#1089;%20&#1056;&#10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ФАКТ 2014"/>
      <sheetName val="Лист3"/>
      <sheetName val="изл. по проверке"/>
      <sheetName val=" доли затрат на ЭЭ и ТЭ Таб.4"/>
      <sheetName val="вып. по затр. ТЭ(2016-17)"/>
      <sheetName val="хим реагенты"/>
      <sheetName val="проч"/>
      <sheetName val="ФАКТ "/>
      <sheetName val="вып. по затр. ЭЭ Таб.5"/>
      <sheetName val="вып. ГТЭЦ 2014"/>
      <sheetName val="вып. по затр. ТЭ Таб.7 "/>
      <sheetName val="15 ТЭ Таб.8"/>
      <sheetName val="Передача. кальк на 2014г."/>
      <sheetName val="формирование ПО ГТЭЦ"/>
      <sheetName val="анализ вариаций тарифа"/>
      <sheetName val="формирование ПО ТЭЦ-1"/>
      <sheetName val="расчет 2хставки"/>
      <sheetName val="Ам ВЭС"/>
      <sheetName val="вып. ГТЭЦ"/>
      <sheetName val="электроэнергия КГК (по утверд)"/>
      <sheetName val="П-4"/>
      <sheetName val="4.9."/>
      <sheetName val="15 свод (она же таб. 4))"/>
      <sheetName val="15 ЭЭ Таб.3"/>
      <sheetName val="свод по тарифам ТЭ ТН (2017)"/>
      <sheetName val="вып. по в др. исп (таб.5."/>
      <sheetName val="вып.расчет на 2017"/>
      <sheetName val="расчет 2хставки (2016)"/>
      <sheetName val="5.9. свод "/>
      <sheetName val="5.9. свод (подог нов Т)"/>
      <sheetName val="ПО Гусев"/>
      <sheetName val="5.9. свод (подог нов Т) с повТ"/>
      <sheetName val="15 ТЭ реализ. Таб.6 "/>
      <sheetName val="вып. по затр. ЭЭ Таб.5 (2016-17"/>
      <sheetName val="ПО КТС"/>
      <sheetName val="ТН по КТС"/>
      <sheetName val="баланс теплоносителя"/>
      <sheetName val="тариф на теплоноситель"/>
      <sheetName val="численность"/>
      <sheetName val="Ам ТЭЦ1"/>
      <sheetName val="ремонт, усл.пр хар"/>
      <sheetName val="9"/>
      <sheetName val="11"/>
      <sheetName val="5.2.Рас. Подк"/>
      <sheetName val="5.3. ТЭЦ-1"/>
      <sheetName val="5.3. ГТЭЦ"/>
      <sheetName val="5.9. свод 2017"/>
      <sheetName val="выпад. с тарифом в своде"/>
      <sheetName val="факт 2015"/>
      <sheetName val="РТС Ю Заявка (2)"/>
      <sheetName val="вода"/>
      <sheetName val="Цена ЭЭ"/>
      <sheetName val="9(2018-19)"/>
      <sheetName val="11 (2018-19)"/>
      <sheetName val="вода РТС"/>
      <sheetName val="ЭЭ факт вспомогат."/>
      <sheetName val="ЭЭ РТС"/>
      <sheetName val="Ам РТС"/>
      <sheetName val="5.9. св 18 ТЭЦ1 ГТЭЦ)"/>
      <sheetName val="Ар зем ТЭЦ-1,  РТС"/>
      <sheetName val="РТСЮ НР"/>
      <sheetName val="ЭЭ ГТЭЦ"/>
      <sheetName val="5.3.18 ГТЭЦ "/>
      <sheetName val="ОПО"/>
      <sheetName val="Ам ГТЭЦ"/>
      <sheetName val="ар зем ГТЭЦ"/>
      <sheetName val="5.3.18 ТЭЦ-1 (2)"/>
      <sheetName val="Ам ТЭЦ1 ИА"/>
      <sheetName val="АМ ТЭЦ 1"/>
      <sheetName val="выбросы"/>
      <sheetName val="Расчет расхода воды"/>
      <sheetName val="Расчет тарифа на теплоноситель"/>
      <sheetName val="Вода (Гусев)"/>
      <sheetName val="выпад 2016 свод ЭЭ"/>
      <sheetName val="заявка по выпадающим на 2018"/>
      <sheetName val="Выпадающие 2016 э-о "/>
      <sheetName val="Выпадающие 2016 долгосрочка"/>
      <sheetName val="водный налог"/>
      <sheetName val="баланс"/>
      <sheetName val="вып. по  ЭЭ Таб.5 за 2016"/>
      <sheetName val="Лист1"/>
      <sheetName val="АмГТ"/>
      <sheetName val="вып. по топл."/>
      <sheetName val="15 свод"/>
      <sheetName val="энергия на хоз нужды"/>
      <sheetName val="расходы на топливо"/>
      <sheetName val="фзп"/>
      <sheetName val="ремонт"/>
      <sheetName val="выпадающие (дополнительные)"/>
      <sheetName val="вып ГРЭС2"/>
      <sheetName val="опр. доли затрат ГРЭС2"/>
      <sheetName val="опр. доли затрат ГТЭЦ"/>
      <sheetName val="всп ГТ"/>
      <sheetName val=" топл."/>
      <sheetName val="ГТЭЦ энергия"/>
      <sheetName val="ремонт ГТ"/>
      <sheetName val="фзп ГТ"/>
      <sheetName val="др"/>
      <sheetName val="ремонт ВЭС"/>
      <sheetName val="выпадающие по выручке"/>
      <sheetName val="Отчет о совместимости"/>
      <sheetName val="метод индексациии по ЭЭ"/>
      <sheetName val="9(2018-19) (2)"/>
      <sheetName val="11 (2018-19) (2)"/>
      <sheetName val="5.3.18 ГТЭЦ  (2019)"/>
      <sheetName val="5.9. свод2019-2023"/>
      <sheetName val="5.3.18 ТЭЦ-1 (2019)"/>
      <sheetName val="ФОТ 2019"/>
      <sheetName val="числ 2019"/>
      <sheetName val="РТСЮ НР 2019"/>
      <sheetName val="анализ тарифов 2018"/>
      <sheetName val="анализ тарифов (2)"/>
      <sheetName val="Выпадающие 2017 долгоср"/>
      <sheetName val="Выпадающие 2017 э-о "/>
      <sheetName val="Экономия ГТЭЦ 16-18 (2)"/>
      <sheetName val="Экономия  РТСЮ 17-21"/>
      <sheetName val="ЭкономияТЭЦ-1 16-18"/>
      <sheetName val="выпад 2017 свод ЭЭ"/>
      <sheetName val="Выпадающие 2017 долгосрочка"/>
      <sheetName val="тепло РТСЮ"/>
      <sheetName val="теплоноситель РТСЮ"/>
      <sheetName val="тепло ТЭЦ-1"/>
      <sheetName val="теплоноситель ТЭЦ-1"/>
      <sheetName val="электро ВЭС"/>
      <sheetName val="тепло ГТЭЦ"/>
      <sheetName val="электро ГТЭЦ"/>
      <sheetName val="выпад.с динамикой компенсации п"/>
      <sheetName val="уд. расхода ЭЭ на Тэ"/>
      <sheetName val="баланс Воды, ПДВ"/>
      <sheetName val="выпад. с тарифом в своде (2)"/>
      <sheetName val="Лист5"/>
      <sheetName val="2019-2023 (КГК ТЭЦ-1)"/>
      <sheetName val="2019-2023 (КГК ГТЭЦ)"/>
      <sheetName val="свод для совещания"/>
    </sheetNames>
    <sheetDataSet>
      <sheetData sheetId="115">
        <row r="3">
          <cell r="EI3">
            <v>1.037</v>
          </cell>
          <cell r="EJ3">
            <v>1.046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@kgk.yantene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00"/>
  <sheetViews>
    <sheetView tabSelected="1" view="pageBreakPreview" zoomScale="85" zoomScaleSheetLayoutView="85" zoomScalePageLayoutView="0" workbookViewId="0" topLeftCell="A1">
      <selection activeCell="AZ172" sqref="AZ172:BS172"/>
    </sheetView>
  </sheetViews>
  <sheetFormatPr defaultColWidth="0.875" defaultRowHeight="12.75" outlineLevelRow="1"/>
  <cols>
    <col min="1" max="20" width="0.875" style="1" customWidth="1"/>
    <col min="21" max="21" width="3.625" style="1" customWidth="1"/>
    <col min="22" max="26" width="0.875" style="1" customWidth="1"/>
    <col min="27" max="27" width="2.75390625" style="1" customWidth="1"/>
    <col min="28" max="32" width="0.875" style="1" customWidth="1"/>
    <col min="33" max="33" width="24.25390625" style="1" customWidth="1"/>
    <col min="34" max="54" width="0.875" style="1" customWidth="1"/>
    <col min="55" max="55" width="13.125" style="1" customWidth="1"/>
    <col min="56" max="69" width="0.875" style="1" customWidth="1"/>
    <col min="70" max="70" width="37.00390625" style="1" customWidth="1"/>
    <col min="71" max="74" width="0.875" style="1" customWidth="1"/>
    <col min="75" max="97" width="11.125" style="1" customWidth="1"/>
    <col min="98" max="16384" width="0.875" style="1" customWidth="1"/>
  </cols>
  <sheetData>
    <row r="1" spans="1:71" s="4" customFormat="1" ht="16.5">
      <c r="A1" s="20" t="s">
        <v>228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1:71" s="4" customFormat="1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47:71" s="4" customFormat="1" ht="16.5">
      <c r="AU3" s="5" t="s">
        <v>229</v>
      </c>
      <c r="AV3" s="25" t="s">
        <v>230</v>
      </c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1:71" s="4" customFormat="1" ht="16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6" spans="1:71" ht="15.75">
      <c r="A6" s="26" t="s">
        <v>218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1" s="3" customFormat="1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71" ht="15.75">
      <c r="A8" s="26" t="s">
        <v>217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10" spans="1:71" ht="15.75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2" spans="1:71" ht="15.75">
      <c r="A12" s="1" t="s">
        <v>5</v>
      </c>
      <c r="AA12" s="19" t="s">
        <v>218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1" ht="15.75">
      <c r="A13" s="1" t="s">
        <v>6</v>
      </c>
      <c r="AH13" s="16" t="s">
        <v>217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</row>
    <row r="14" spans="1:71" ht="15.75">
      <c r="A14" s="1" t="s">
        <v>7</v>
      </c>
      <c r="X14" s="15" t="s">
        <v>223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ht="15.75">
      <c r="A15" s="1" t="s">
        <v>8</v>
      </c>
      <c r="X15" s="18" t="s">
        <v>223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</row>
    <row r="16" spans="1:71" ht="15.75">
      <c r="A16" s="1" t="s">
        <v>9</v>
      </c>
      <c r="H16" s="15" t="s">
        <v>219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ht="15.75">
      <c r="A17" s="1" t="s">
        <v>10</v>
      </c>
      <c r="H17" s="15" t="s">
        <v>220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</row>
    <row r="18" spans="1:71" ht="15.75">
      <c r="A18" s="1" t="s">
        <v>11</v>
      </c>
      <c r="Z18" s="16" t="s">
        <v>224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</row>
    <row r="19" spans="1:71" ht="15.75">
      <c r="A19" s="1" t="s">
        <v>12</v>
      </c>
      <c r="AF19" s="17" t="s">
        <v>221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</row>
    <row r="20" spans="1:71" ht="15.75">
      <c r="A20" s="1" t="s">
        <v>13</v>
      </c>
      <c r="Z20" s="15" t="s">
        <v>222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1" ht="15.75">
      <c r="A21" s="1" t="s">
        <v>14</v>
      </c>
      <c r="H21" s="15" t="s">
        <v>222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3" spans="1:71" ht="15.75">
      <c r="A23" s="7" t="s">
        <v>231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5" spans="1:71" s="3" customFormat="1" ht="30" customHeight="1">
      <c r="A25" s="11" t="s"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 t="s">
        <v>1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232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s="3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2" customFormat="1" ht="45.75" customHeight="1">
      <c r="A27" s="21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</row>
    <row r="28" spans="1:71" s="3" customFormat="1" ht="12.75">
      <c r="A28" s="22" t="s">
        <v>17</v>
      </c>
      <c r="B28" s="22"/>
      <c r="C28" s="22"/>
      <c r="D28" s="22"/>
      <c r="E28" s="22"/>
      <c r="F28" s="22"/>
      <c r="G28" s="22"/>
      <c r="H28" s="23" t="s">
        <v>16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13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24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24"/>
    </row>
    <row r="29" spans="1:71" ht="15.75">
      <c r="A29" s="22" t="s">
        <v>19</v>
      </c>
      <c r="B29" s="22"/>
      <c r="C29" s="22"/>
      <c r="D29" s="22"/>
      <c r="E29" s="22"/>
      <c r="F29" s="22"/>
      <c r="G29" s="22"/>
      <c r="H29" s="23" t="s">
        <v>20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3" t="s">
        <v>21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24"/>
      <c r="AZ29" s="13">
        <f>AZ162*1000</f>
        <v>214809.30480508492</v>
      </c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4"/>
    </row>
    <row r="30" spans="1:71" s="3" customFormat="1" ht="12.75">
      <c r="A30" s="22" t="s">
        <v>22</v>
      </c>
      <c r="B30" s="22"/>
      <c r="C30" s="22"/>
      <c r="D30" s="22"/>
      <c r="E30" s="22"/>
      <c r="F30" s="22"/>
      <c r="G30" s="22"/>
      <c r="H30" s="23" t="s">
        <v>23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3" t="s">
        <v>21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24"/>
      <c r="AZ30" s="28">
        <f>AZ29-AZ179*1000</f>
        <v>46093.23376178392</v>
      </c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30"/>
    </row>
    <row r="31" spans="1:71" s="3" customFormat="1" ht="12.75">
      <c r="A31" s="22" t="s">
        <v>24</v>
      </c>
      <c r="B31" s="22"/>
      <c r="C31" s="22"/>
      <c r="D31" s="22"/>
      <c r="E31" s="22"/>
      <c r="F31" s="22"/>
      <c r="G31" s="22"/>
      <c r="H31" s="23" t="s">
        <v>25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3" t="s">
        <v>21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24"/>
      <c r="AZ31" s="13">
        <v>72080.02099772767</v>
      </c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4"/>
    </row>
    <row r="32" spans="1:71" s="3" customFormat="1" ht="12.75">
      <c r="A32" s="22" t="s">
        <v>26</v>
      </c>
      <c r="B32" s="22"/>
      <c r="C32" s="22"/>
      <c r="D32" s="22"/>
      <c r="E32" s="22"/>
      <c r="F32" s="22"/>
      <c r="G32" s="22"/>
      <c r="H32" s="23" t="s">
        <v>27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3" t="s">
        <v>21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24"/>
      <c r="AZ32" s="13">
        <f>AZ30</f>
        <v>46093.23376178392</v>
      </c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24"/>
    </row>
    <row r="33" spans="1:71" s="3" customFormat="1" ht="12.75">
      <c r="A33" s="22" t="s">
        <v>28</v>
      </c>
      <c r="B33" s="22"/>
      <c r="C33" s="22"/>
      <c r="D33" s="22"/>
      <c r="E33" s="22"/>
      <c r="F33" s="22"/>
      <c r="G33" s="22"/>
      <c r="H33" s="23" t="s">
        <v>29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3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24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24"/>
    </row>
    <row r="34" spans="1:71" s="3" customFormat="1" ht="12.75">
      <c r="A34" s="22" t="s">
        <v>30</v>
      </c>
      <c r="B34" s="22"/>
      <c r="C34" s="22"/>
      <c r="D34" s="22"/>
      <c r="E34" s="22"/>
      <c r="F34" s="22"/>
      <c r="G34" s="22"/>
      <c r="H34" s="23" t="s">
        <v>32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3" t="s">
        <v>31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24"/>
      <c r="AZ34" s="13">
        <f>AZ32/AZ29*100</f>
        <v>21.457745419179258</v>
      </c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24"/>
    </row>
    <row r="35" spans="1:71" s="3" customFormat="1" ht="12.75" hidden="1" outlineLevel="1">
      <c r="A35" s="22" t="s">
        <v>33</v>
      </c>
      <c r="B35" s="22"/>
      <c r="C35" s="22"/>
      <c r="D35" s="22"/>
      <c r="E35" s="22"/>
      <c r="F35" s="22"/>
      <c r="G35" s="22"/>
      <c r="H35" s="23" t="s">
        <v>34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3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24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24"/>
    </row>
    <row r="36" spans="1:71" s="3" customFormat="1" ht="12.75" hidden="1" outlineLevel="1">
      <c r="A36" s="22" t="s">
        <v>35</v>
      </c>
      <c r="B36" s="22"/>
      <c r="C36" s="22"/>
      <c r="D36" s="22"/>
      <c r="E36" s="22"/>
      <c r="F36" s="22"/>
      <c r="G36" s="22"/>
      <c r="H36" s="23" t="s">
        <v>37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3" t="s">
        <v>36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24"/>
      <c r="AZ36" s="28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30"/>
    </row>
    <row r="37" spans="1:71" s="3" customFormat="1" ht="12.75" hidden="1" outlineLevel="1">
      <c r="A37" s="22" t="s">
        <v>38</v>
      </c>
      <c r="B37" s="22"/>
      <c r="C37" s="22"/>
      <c r="D37" s="22"/>
      <c r="E37" s="22"/>
      <c r="F37" s="22"/>
      <c r="G37" s="22"/>
      <c r="H37" s="23" t="s">
        <v>40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3" t="s">
        <v>39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24"/>
      <c r="AZ37" s="28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0"/>
    </row>
    <row r="38" spans="1:71" s="3" customFormat="1" ht="12.75" hidden="1" outlineLevel="1">
      <c r="A38" s="22" t="s">
        <v>41</v>
      </c>
      <c r="B38" s="22"/>
      <c r="C38" s="22"/>
      <c r="D38" s="22"/>
      <c r="E38" s="22"/>
      <c r="F38" s="22"/>
      <c r="G38" s="22"/>
      <c r="H38" s="23" t="s">
        <v>42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3" t="s">
        <v>36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24"/>
      <c r="AZ38" s="28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30"/>
    </row>
    <row r="39" spans="1:71" s="3" customFormat="1" ht="12.75" hidden="1" outlineLevel="1">
      <c r="A39" s="22" t="s">
        <v>43</v>
      </c>
      <c r="B39" s="22"/>
      <c r="C39" s="22"/>
      <c r="D39" s="22"/>
      <c r="E39" s="22"/>
      <c r="F39" s="22"/>
      <c r="G39" s="22"/>
      <c r="H39" s="23" t="s">
        <v>45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3" t="s">
        <v>44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24"/>
      <c r="AZ39" s="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10"/>
    </row>
    <row r="40" spans="1:71" s="3" customFormat="1" ht="12.75" hidden="1" outlineLevel="1">
      <c r="A40" s="22" t="s">
        <v>46</v>
      </c>
      <c r="B40" s="22"/>
      <c r="C40" s="22"/>
      <c r="D40" s="22"/>
      <c r="E40" s="22"/>
      <c r="F40" s="22"/>
      <c r="G40" s="22"/>
      <c r="H40" s="23" t="s">
        <v>47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3" t="s">
        <v>44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24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10"/>
    </row>
    <row r="41" spans="1:71" s="3" customFormat="1" ht="12.75" hidden="1" outlineLevel="1">
      <c r="A41" s="22" t="s">
        <v>48</v>
      </c>
      <c r="B41" s="22"/>
      <c r="C41" s="22"/>
      <c r="D41" s="22"/>
      <c r="E41" s="22"/>
      <c r="F41" s="22"/>
      <c r="G41" s="22"/>
      <c r="H41" s="23" t="s">
        <v>49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3" t="s">
        <v>31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24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24"/>
    </row>
    <row r="42" spans="1:71" s="3" customFormat="1" ht="12.75" hidden="1" outlineLevel="1">
      <c r="A42" s="22" t="s">
        <v>50</v>
      </c>
      <c r="B42" s="22"/>
      <c r="C42" s="22"/>
      <c r="D42" s="22"/>
      <c r="E42" s="22"/>
      <c r="F42" s="22"/>
      <c r="G42" s="22"/>
      <c r="H42" s="23" t="s">
        <v>215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3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24"/>
      <c r="AZ42" s="28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s="3" customFormat="1" ht="12.75" hidden="1" outlineLevel="1">
      <c r="A43" s="22" t="s">
        <v>51</v>
      </c>
      <c r="B43" s="22"/>
      <c r="C43" s="22"/>
      <c r="D43" s="22"/>
      <c r="E43" s="22"/>
      <c r="F43" s="22"/>
      <c r="G43" s="22"/>
      <c r="H43" s="23" t="s">
        <v>52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3" t="s">
        <v>39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24"/>
      <c r="AZ43" s="28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30"/>
    </row>
    <row r="44" spans="1:71" s="3" customFormat="1" ht="12.75" hidden="1" outlineLevel="1">
      <c r="A44" s="22" t="s">
        <v>53</v>
      </c>
      <c r="B44" s="22"/>
      <c r="C44" s="22"/>
      <c r="D44" s="22"/>
      <c r="E44" s="22"/>
      <c r="F44" s="22"/>
      <c r="G44" s="22"/>
      <c r="H44" s="23" t="s">
        <v>54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3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24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24"/>
    </row>
    <row r="45" spans="1:71" s="3" customFormat="1" ht="12.75" hidden="1" outlineLevel="1">
      <c r="A45" s="22" t="s">
        <v>55</v>
      </c>
      <c r="B45" s="22"/>
      <c r="C45" s="22"/>
      <c r="D45" s="22"/>
      <c r="E45" s="22"/>
      <c r="F45" s="22"/>
      <c r="G45" s="22"/>
      <c r="H45" s="23" t="s">
        <v>214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3" t="s">
        <v>21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24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24"/>
    </row>
    <row r="46" spans="1:71" s="3" customFormat="1" ht="12.75" hidden="1" outlineLevel="1">
      <c r="A46" s="22"/>
      <c r="B46" s="22"/>
      <c r="C46" s="22"/>
      <c r="D46" s="22"/>
      <c r="E46" s="22"/>
      <c r="F46" s="22"/>
      <c r="G46" s="22"/>
      <c r="H46" s="23" t="s">
        <v>56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3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24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24"/>
    </row>
    <row r="47" spans="1:71" s="3" customFormat="1" ht="12.75" hidden="1" outlineLevel="1">
      <c r="A47" s="22"/>
      <c r="B47" s="22"/>
      <c r="C47" s="22"/>
      <c r="D47" s="22"/>
      <c r="E47" s="22"/>
      <c r="F47" s="22"/>
      <c r="G47" s="22"/>
      <c r="H47" s="23" t="s">
        <v>57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3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24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24"/>
    </row>
    <row r="48" spans="1:71" s="3" customFormat="1" ht="12.75" hidden="1" outlineLevel="1">
      <c r="A48" s="22"/>
      <c r="B48" s="22"/>
      <c r="C48" s="22"/>
      <c r="D48" s="22"/>
      <c r="E48" s="22"/>
      <c r="F48" s="22"/>
      <c r="G48" s="22"/>
      <c r="H48" s="23" t="s">
        <v>58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3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24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24"/>
    </row>
    <row r="49" spans="1:71" s="3" customFormat="1" ht="12.75" hidden="1" outlineLevel="1">
      <c r="A49" s="22"/>
      <c r="B49" s="22"/>
      <c r="C49" s="22"/>
      <c r="D49" s="22"/>
      <c r="E49" s="22"/>
      <c r="F49" s="22"/>
      <c r="G49" s="22"/>
      <c r="H49" s="23" t="s">
        <v>59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3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24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24"/>
    </row>
    <row r="50" spans="1:71" s="3" customFormat="1" ht="12.75" hidden="1" outlineLevel="1">
      <c r="A50" s="22" t="s">
        <v>60</v>
      </c>
      <c r="B50" s="22"/>
      <c r="C50" s="22"/>
      <c r="D50" s="22"/>
      <c r="E50" s="22"/>
      <c r="F50" s="22"/>
      <c r="G50" s="22"/>
      <c r="H50" s="23" t="s">
        <v>216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3" t="s">
        <v>21</v>
      </c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24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24"/>
    </row>
    <row r="51" spans="1:71" s="3" customFormat="1" ht="12.75" hidden="1" outlineLevel="1">
      <c r="A51" s="22" t="s">
        <v>61</v>
      </c>
      <c r="B51" s="22"/>
      <c r="C51" s="22"/>
      <c r="D51" s="22"/>
      <c r="E51" s="22"/>
      <c r="F51" s="22"/>
      <c r="G51" s="22"/>
      <c r="H51" s="23" t="s">
        <v>62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3" t="s">
        <v>21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24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24"/>
    </row>
    <row r="52" spans="1:71" s="3" customFormat="1" ht="12.75" collapsed="1">
      <c r="A52" s="22" t="s">
        <v>63</v>
      </c>
      <c r="B52" s="22"/>
      <c r="C52" s="22"/>
      <c r="D52" s="22"/>
      <c r="E52" s="22"/>
      <c r="F52" s="22"/>
      <c r="G52" s="22"/>
      <c r="H52" s="23" t="s">
        <v>64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3" t="s">
        <v>21</v>
      </c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24"/>
      <c r="AZ52" s="28">
        <v>0</v>
      </c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30"/>
    </row>
    <row r="53" spans="1:71" s="3" customFormat="1" ht="64.5" customHeight="1">
      <c r="A53" s="22" t="s">
        <v>65</v>
      </c>
      <c r="B53" s="22"/>
      <c r="C53" s="22"/>
      <c r="D53" s="22"/>
      <c r="E53" s="22"/>
      <c r="F53" s="22"/>
      <c r="G53" s="22"/>
      <c r="H53" s="23" t="s">
        <v>66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3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24"/>
      <c r="AZ53" s="13" t="s">
        <v>225</v>
      </c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s="3" customFormat="1" ht="12.75" hidden="1" outlineLevel="1">
      <c r="A54" s="22" t="s">
        <v>67</v>
      </c>
      <c r="B54" s="22"/>
      <c r="C54" s="22"/>
      <c r="D54" s="22"/>
      <c r="E54" s="22"/>
      <c r="F54" s="22"/>
      <c r="G54" s="22"/>
      <c r="H54" s="23" t="s">
        <v>69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3" t="s">
        <v>68</v>
      </c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24"/>
      <c r="AZ54" s="28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0"/>
    </row>
    <row r="55" spans="1:71" s="3" customFormat="1" ht="12.75" hidden="1" outlineLevel="1">
      <c r="A55" s="22" t="s">
        <v>70</v>
      </c>
      <c r="B55" s="22"/>
      <c r="C55" s="22"/>
      <c r="D55" s="22"/>
      <c r="E55" s="22"/>
      <c r="F55" s="22"/>
      <c r="G55" s="22"/>
      <c r="H55" s="23" t="s">
        <v>72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3" t="s">
        <v>71</v>
      </c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24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24"/>
    </row>
    <row r="56" spans="1:71" s="3" customFormat="1" ht="12.75" hidden="1" outlineLevel="1">
      <c r="A56" s="22" t="s">
        <v>73</v>
      </c>
      <c r="B56" s="22"/>
      <c r="C56" s="22"/>
      <c r="D56" s="22"/>
      <c r="E56" s="22"/>
      <c r="F56" s="22"/>
      <c r="G56" s="22"/>
      <c r="H56" s="23" t="s">
        <v>74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3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24"/>
      <c r="AZ56" s="28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30"/>
    </row>
    <row r="57" spans="1:71" s="3" customFormat="1" ht="12.75" collapsed="1">
      <c r="A57" s="22" t="s">
        <v>75</v>
      </c>
      <c r="B57" s="22"/>
      <c r="C57" s="22"/>
      <c r="D57" s="22"/>
      <c r="E57" s="22"/>
      <c r="F57" s="22"/>
      <c r="G57" s="22"/>
      <c r="H57" s="23" t="s">
        <v>77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3" t="s">
        <v>76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24"/>
      <c r="AZ57" s="34">
        <f>156+3</f>
        <v>159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6"/>
    </row>
    <row r="58" spans="1:71" s="3" customFormat="1" ht="12.75">
      <c r="A58" s="22" t="s">
        <v>78</v>
      </c>
      <c r="B58" s="22"/>
      <c r="C58" s="22"/>
      <c r="D58" s="22"/>
      <c r="E58" s="22"/>
      <c r="F58" s="22"/>
      <c r="G58" s="22"/>
      <c r="H58" s="23" t="s">
        <v>80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3" t="s">
        <v>79</v>
      </c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24"/>
      <c r="AZ58" s="31">
        <f>(62499.7555969882+2288.124)/AZ57/12</f>
        <v>33.95591173846342</v>
      </c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3"/>
    </row>
    <row r="59" spans="1:71" s="3" customFormat="1" ht="80.25" customHeight="1">
      <c r="A59" s="22" t="s">
        <v>81</v>
      </c>
      <c r="B59" s="22"/>
      <c r="C59" s="22"/>
      <c r="D59" s="22"/>
      <c r="E59" s="22"/>
      <c r="F59" s="22"/>
      <c r="G59" s="22"/>
      <c r="H59" s="23" t="s">
        <v>82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3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24"/>
      <c r="AZ59" s="28" t="s">
        <v>226</v>
      </c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s="3" customFormat="1" ht="12.75">
      <c r="A60" s="22" t="s">
        <v>83</v>
      </c>
      <c r="B60" s="22"/>
      <c r="C60" s="22"/>
      <c r="D60" s="22"/>
      <c r="E60" s="22"/>
      <c r="F60" s="22"/>
      <c r="G60" s="22"/>
      <c r="H60" s="23" t="s">
        <v>84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3" t="s">
        <v>21</v>
      </c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24"/>
      <c r="AZ60" s="13">
        <v>408240</v>
      </c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24"/>
    </row>
    <row r="61" spans="1:71" s="3" customFormat="1" ht="12.75" hidden="1" outlineLevel="1">
      <c r="A61" s="22" t="s">
        <v>85</v>
      </c>
      <c r="B61" s="22"/>
      <c r="C61" s="22"/>
      <c r="D61" s="22"/>
      <c r="E61" s="22"/>
      <c r="F61" s="22"/>
      <c r="G61" s="22"/>
      <c r="H61" s="23" t="s">
        <v>86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3" t="s">
        <v>21</v>
      </c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24"/>
      <c r="AZ61" s="13">
        <v>-1565015</v>
      </c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24"/>
    </row>
    <row r="62" spans="1:71" s="3" customFormat="1" ht="15" collapsed="1">
      <c r="A62" s="37" t="s">
        <v>87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1:71" s="3" customFormat="1" ht="12.75" hidden="1" outlineLevel="1">
      <c r="A63" s="22" t="s">
        <v>17</v>
      </c>
      <c r="B63" s="22"/>
      <c r="C63" s="22"/>
      <c r="D63" s="22"/>
      <c r="E63" s="22"/>
      <c r="F63" s="22"/>
      <c r="G63" s="22"/>
      <c r="H63" s="23" t="s">
        <v>88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3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24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24"/>
    </row>
    <row r="64" spans="1:71" s="3" customFormat="1" ht="12.75" hidden="1" outlineLevel="1">
      <c r="A64" s="22"/>
      <c r="B64" s="22"/>
      <c r="C64" s="22"/>
      <c r="D64" s="22"/>
      <c r="E64" s="22"/>
      <c r="F64" s="22"/>
      <c r="G64" s="22"/>
      <c r="H64" s="23" t="s">
        <v>56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3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24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24"/>
    </row>
    <row r="65" spans="1:71" s="3" customFormat="1" ht="12.75" hidden="1" outlineLevel="1">
      <c r="A65" s="22" t="s">
        <v>19</v>
      </c>
      <c r="B65" s="22"/>
      <c r="C65" s="22"/>
      <c r="D65" s="22"/>
      <c r="E65" s="22"/>
      <c r="F65" s="22"/>
      <c r="G65" s="22"/>
      <c r="H65" s="23" t="s">
        <v>89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3" t="s">
        <v>44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24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24"/>
    </row>
    <row r="66" spans="1:71" s="3" customFormat="1" ht="12.75" hidden="1" outlineLevel="1">
      <c r="A66" s="22" t="s">
        <v>90</v>
      </c>
      <c r="B66" s="22"/>
      <c r="C66" s="22"/>
      <c r="D66" s="22"/>
      <c r="E66" s="22"/>
      <c r="F66" s="22"/>
      <c r="G66" s="22"/>
      <c r="H66" s="23" t="s">
        <v>91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3" t="s">
        <v>44</v>
      </c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24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24"/>
    </row>
    <row r="67" spans="1:71" s="3" customFormat="1" ht="12.75" hidden="1" outlineLevel="1">
      <c r="A67" s="22"/>
      <c r="B67" s="22"/>
      <c r="C67" s="22"/>
      <c r="D67" s="22"/>
      <c r="E67" s="22"/>
      <c r="F67" s="22"/>
      <c r="G67" s="22"/>
      <c r="H67" s="23" t="s">
        <v>92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3" t="s">
        <v>44</v>
      </c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24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24"/>
    </row>
    <row r="68" spans="1:71" s="3" customFormat="1" ht="12.75" hidden="1" outlineLevel="1">
      <c r="A68" s="22"/>
      <c r="B68" s="22"/>
      <c r="C68" s="22"/>
      <c r="D68" s="22"/>
      <c r="E68" s="22"/>
      <c r="F68" s="22"/>
      <c r="G68" s="22"/>
      <c r="H68" s="23" t="s">
        <v>93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3" t="s">
        <v>44</v>
      </c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24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24"/>
    </row>
    <row r="69" spans="1:71" s="3" customFormat="1" ht="12.75" hidden="1" outlineLevel="1">
      <c r="A69" s="22" t="s">
        <v>94</v>
      </c>
      <c r="B69" s="22"/>
      <c r="C69" s="22"/>
      <c r="D69" s="22"/>
      <c r="E69" s="22"/>
      <c r="F69" s="22"/>
      <c r="G69" s="22"/>
      <c r="H69" s="23" t="s">
        <v>95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3" t="s">
        <v>44</v>
      </c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24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24"/>
    </row>
    <row r="70" spans="1:71" s="3" customFormat="1" ht="12.75" hidden="1" outlineLevel="1">
      <c r="A70" s="22"/>
      <c r="B70" s="22"/>
      <c r="C70" s="22"/>
      <c r="D70" s="22"/>
      <c r="E70" s="22"/>
      <c r="F70" s="22"/>
      <c r="G70" s="22"/>
      <c r="H70" s="23" t="s">
        <v>92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3" t="s">
        <v>44</v>
      </c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24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24"/>
    </row>
    <row r="71" spans="1:71" s="3" customFormat="1" ht="12.75" hidden="1" outlineLevel="1">
      <c r="A71" s="22"/>
      <c r="B71" s="22"/>
      <c r="C71" s="22"/>
      <c r="D71" s="22"/>
      <c r="E71" s="22"/>
      <c r="F71" s="22"/>
      <c r="G71" s="22"/>
      <c r="H71" s="23" t="s">
        <v>93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3" t="s">
        <v>44</v>
      </c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24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24"/>
    </row>
    <row r="72" spans="1:71" s="3" customFormat="1" ht="12.75" hidden="1" outlineLevel="1">
      <c r="A72" s="22"/>
      <c r="B72" s="22"/>
      <c r="C72" s="22"/>
      <c r="D72" s="22"/>
      <c r="E72" s="22"/>
      <c r="F72" s="22"/>
      <c r="G72" s="22"/>
      <c r="H72" s="23" t="s">
        <v>56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13" t="s">
        <v>44</v>
      </c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24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24"/>
    </row>
    <row r="73" spans="1:71" s="3" customFormat="1" ht="12.75" hidden="1" outlineLevel="1">
      <c r="A73" s="22" t="s">
        <v>96</v>
      </c>
      <c r="B73" s="22"/>
      <c r="C73" s="22"/>
      <c r="D73" s="22"/>
      <c r="E73" s="22"/>
      <c r="F73" s="22"/>
      <c r="G73" s="22"/>
      <c r="H73" s="23" t="s">
        <v>97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13" t="s">
        <v>44</v>
      </c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24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24"/>
    </row>
    <row r="74" spans="1:71" s="3" customFormat="1" ht="12.75" hidden="1" outlineLevel="1">
      <c r="A74" s="22" t="s">
        <v>18</v>
      </c>
      <c r="B74" s="22"/>
      <c r="C74" s="22"/>
      <c r="D74" s="22"/>
      <c r="E74" s="22"/>
      <c r="F74" s="22"/>
      <c r="G74" s="22"/>
      <c r="H74" s="23" t="s">
        <v>91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3" t="s">
        <v>44</v>
      </c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24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24"/>
    </row>
    <row r="75" spans="1:71" s="3" customFormat="1" ht="12.75" hidden="1" outlineLevel="1">
      <c r="A75" s="22"/>
      <c r="B75" s="22"/>
      <c r="C75" s="22"/>
      <c r="D75" s="22"/>
      <c r="E75" s="22"/>
      <c r="F75" s="22"/>
      <c r="G75" s="22"/>
      <c r="H75" s="23" t="s">
        <v>92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3" t="s">
        <v>44</v>
      </c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24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24"/>
    </row>
    <row r="76" spans="1:71" s="3" customFormat="1" ht="12.75" hidden="1" outlineLevel="1">
      <c r="A76" s="22"/>
      <c r="B76" s="22"/>
      <c r="C76" s="22"/>
      <c r="D76" s="22"/>
      <c r="E76" s="22"/>
      <c r="F76" s="22"/>
      <c r="G76" s="22"/>
      <c r="H76" s="23" t="s">
        <v>93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3" t="s">
        <v>44</v>
      </c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24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24"/>
    </row>
    <row r="77" spans="1:71" s="3" customFormat="1" ht="12.75" hidden="1" outlineLevel="1">
      <c r="A77" s="22" t="s">
        <v>98</v>
      </c>
      <c r="B77" s="22"/>
      <c r="C77" s="22"/>
      <c r="D77" s="22"/>
      <c r="E77" s="22"/>
      <c r="F77" s="22"/>
      <c r="G77" s="22"/>
      <c r="H77" s="23" t="s">
        <v>95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3" t="s">
        <v>44</v>
      </c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24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24"/>
    </row>
    <row r="78" spans="1:71" s="3" customFormat="1" ht="12.75" hidden="1" outlineLevel="1">
      <c r="A78" s="22"/>
      <c r="B78" s="22"/>
      <c r="C78" s="22"/>
      <c r="D78" s="22"/>
      <c r="E78" s="22"/>
      <c r="F78" s="22"/>
      <c r="G78" s="22"/>
      <c r="H78" s="23" t="s">
        <v>92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13" t="s">
        <v>44</v>
      </c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24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24"/>
    </row>
    <row r="79" spans="1:71" s="3" customFormat="1" ht="12.75" hidden="1" outlineLevel="1">
      <c r="A79" s="22"/>
      <c r="B79" s="22"/>
      <c r="C79" s="22"/>
      <c r="D79" s="22"/>
      <c r="E79" s="22"/>
      <c r="F79" s="22"/>
      <c r="G79" s="22"/>
      <c r="H79" s="23" t="s">
        <v>93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3" t="s">
        <v>44</v>
      </c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24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24"/>
    </row>
    <row r="80" spans="1:71" s="3" customFormat="1" ht="12.75" hidden="1" outlineLevel="1">
      <c r="A80" s="22" t="s">
        <v>99</v>
      </c>
      <c r="B80" s="22"/>
      <c r="C80" s="22"/>
      <c r="D80" s="22"/>
      <c r="E80" s="22"/>
      <c r="F80" s="22"/>
      <c r="G80" s="22"/>
      <c r="H80" s="23" t="s">
        <v>100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13" t="s">
        <v>44</v>
      </c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24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24"/>
    </row>
    <row r="81" spans="1:71" s="3" customFormat="1" ht="12.75" hidden="1" outlineLevel="1">
      <c r="A81" s="22" t="s">
        <v>101</v>
      </c>
      <c r="B81" s="22"/>
      <c r="C81" s="22"/>
      <c r="D81" s="22"/>
      <c r="E81" s="22"/>
      <c r="F81" s="22"/>
      <c r="G81" s="22"/>
      <c r="H81" s="23" t="s">
        <v>91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3" t="s">
        <v>44</v>
      </c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24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24"/>
    </row>
    <row r="82" spans="1:71" s="3" customFormat="1" ht="12.75" hidden="1" outlineLevel="1">
      <c r="A82" s="22"/>
      <c r="B82" s="22"/>
      <c r="C82" s="22"/>
      <c r="D82" s="22"/>
      <c r="E82" s="22"/>
      <c r="F82" s="22"/>
      <c r="G82" s="22"/>
      <c r="H82" s="23" t="s">
        <v>92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13" t="s">
        <v>44</v>
      </c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24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24"/>
    </row>
    <row r="83" spans="1:71" s="3" customFormat="1" ht="12.75" hidden="1" outlineLevel="1">
      <c r="A83" s="22"/>
      <c r="B83" s="22"/>
      <c r="C83" s="22"/>
      <c r="D83" s="22"/>
      <c r="E83" s="22"/>
      <c r="F83" s="22"/>
      <c r="G83" s="22"/>
      <c r="H83" s="23" t="s">
        <v>93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3" t="s">
        <v>44</v>
      </c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24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24"/>
    </row>
    <row r="84" spans="1:71" s="3" customFormat="1" ht="12.75" hidden="1" outlineLevel="1">
      <c r="A84" s="22" t="s">
        <v>102</v>
      </c>
      <c r="B84" s="22"/>
      <c r="C84" s="22"/>
      <c r="D84" s="22"/>
      <c r="E84" s="22"/>
      <c r="F84" s="22"/>
      <c r="G84" s="22"/>
      <c r="H84" s="23" t="s">
        <v>95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3" t="s">
        <v>44</v>
      </c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24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24"/>
    </row>
    <row r="85" spans="1:71" s="3" customFormat="1" ht="12.75" hidden="1" outlineLevel="1">
      <c r="A85" s="22"/>
      <c r="B85" s="22"/>
      <c r="C85" s="22"/>
      <c r="D85" s="22"/>
      <c r="E85" s="22"/>
      <c r="F85" s="22"/>
      <c r="G85" s="22"/>
      <c r="H85" s="23" t="s">
        <v>92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13" t="s">
        <v>44</v>
      </c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24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24"/>
    </row>
    <row r="86" spans="1:71" s="3" customFormat="1" ht="12.75" hidden="1" outlineLevel="1">
      <c r="A86" s="22"/>
      <c r="B86" s="22"/>
      <c r="C86" s="22"/>
      <c r="D86" s="22"/>
      <c r="E86" s="22"/>
      <c r="F86" s="22"/>
      <c r="G86" s="22"/>
      <c r="H86" s="23" t="s">
        <v>93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13" t="s">
        <v>44</v>
      </c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24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24"/>
    </row>
    <row r="87" spans="1:71" s="3" customFormat="1" ht="12.75" hidden="1" outlineLevel="1">
      <c r="A87" s="22" t="s">
        <v>103</v>
      </c>
      <c r="B87" s="22"/>
      <c r="C87" s="22"/>
      <c r="D87" s="22"/>
      <c r="E87" s="22"/>
      <c r="F87" s="22"/>
      <c r="G87" s="22"/>
      <c r="H87" s="23" t="s">
        <v>104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13" t="s">
        <v>44</v>
      </c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24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24"/>
    </row>
    <row r="88" spans="1:71" s="3" customFormat="1" ht="12.75" hidden="1" outlineLevel="1">
      <c r="A88" s="22" t="s">
        <v>105</v>
      </c>
      <c r="B88" s="22"/>
      <c r="C88" s="22"/>
      <c r="D88" s="22"/>
      <c r="E88" s="22"/>
      <c r="F88" s="22"/>
      <c r="G88" s="22"/>
      <c r="H88" s="23" t="s">
        <v>91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13" t="s">
        <v>44</v>
      </c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24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24"/>
    </row>
    <row r="89" spans="1:71" s="3" customFormat="1" ht="12.75" hidden="1" outlineLevel="1">
      <c r="A89" s="22"/>
      <c r="B89" s="22"/>
      <c r="C89" s="22"/>
      <c r="D89" s="22"/>
      <c r="E89" s="22"/>
      <c r="F89" s="22"/>
      <c r="G89" s="22"/>
      <c r="H89" s="23" t="s">
        <v>92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13" t="s">
        <v>44</v>
      </c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24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24"/>
    </row>
    <row r="90" spans="1:71" s="3" customFormat="1" ht="12.75" hidden="1" outlineLevel="1">
      <c r="A90" s="22"/>
      <c r="B90" s="22"/>
      <c r="C90" s="22"/>
      <c r="D90" s="22"/>
      <c r="E90" s="22"/>
      <c r="F90" s="22"/>
      <c r="G90" s="22"/>
      <c r="H90" s="23" t="s">
        <v>93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13" t="s">
        <v>44</v>
      </c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24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24"/>
    </row>
    <row r="91" spans="1:71" s="3" customFormat="1" ht="12.75" hidden="1" outlineLevel="1">
      <c r="A91" s="22" t="s">
        <v>106</v>
      </c>
      <c r="B91" s="22"/>
      <c r="C91" s="22"/>
      <c r="D91" s="22"/>
      <c r="E91" s="22"/>
      <c r="F91" s="22"/>
      <c r="G91" s="22"/>
      <c r="H91" s="23" t="s">
        <v>95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13" t="s">
        <v>44</v>
      </c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24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24"/>
    </row>
    <row r="92" spans="1:71" s="3" customFormat="1" ht="12.75" hidden="1" outlineLevel="1">
      <c r="A92" s="22"/>
      <c r="B92" s="22"/>
      <c r="C92" s="22"/>
      <c r="D92" s="22"/>
      <c r="E92" s="22"/>
      <c r="F92" s="22"/>
      <c r="G92" s="22"/>
      <c r="H92" s="23" t="s">
        <v>92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13" t="s">
        <v>44</v>
      </c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24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24"/>
    </row>
    <row r="93" spans="1:71" s="3" customFormat="1" ht="12.75" hidden="1" outlineLevel="1">
      <c r="A93" s="22"/>
      <c r="B93" s="22"/>
      <c r="C93" s="22"/>
      <c r="D93" s="22"/>
      <c r="E93" s="22"/>
      <c r="F93" s="22"/>
      <c r="G93" s="22"/>
      <c r="H93" s="23" t="s">
        <v>93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13" t="s">
        <v>44</v>
      </c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24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24"/>
    </row>
    <row r="94" spans="1:71" s="3" customFormat="1" ht="12.75" hidden="1" outlineLevel="1">
      <c r="A94" s="22" t="s">
        <v>107</v>
      </c>
      <c r="B94" s="22"/>
      <c r="C94" s="22"/>
      <c r="D94" s="22"/>
      <c r="E94" s="22"/>
      <c r="F94" s="22"/>
      <c r="G94" s="22"/>
      <c r="H94" s="23" t="s">
        <v>108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13" t="s">
        <v>44</v>
      </c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24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24"/>
    </row>
    <row r="95" spans="1:71" s="3" customFormat="1" ht="12.75" hidden="1" outlineLevel="1">
      <c r="A95" s="22" t="s">
        <v>109</v>
      </c>
      <c r="B95" s="22"/>
      <c r="C95" s="22"/>
      <c r="D95" s="22"/>
      <c r="E95" s="22"/>
      <c r="F95" s="22"/>
      <c r="G95" s="22"/>
      <c r="H95" s="23" t="s">
        <v>91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13" t="s">
        <v>44</v>
      </c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24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24"/>
    </row>
    <row r="96" spans="1:71" s="3" customFormat="1" ht="12.75" hidden="1" outlineLevel="1">
      <c r="A96" s="22"/>
      <c r="B96" s="22"/>
      <c r="C96" s="22"/>
      <c r="D96" s="22"/>
      <c r="E96" s="22"/>
      <c r="F96" s="22"/>
      <c r="G96" s="22"/>
      <c r="H96" s="23" t="s">
        <v>92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13" t="s">
        <v>44</v>
      </c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24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24"/>
    </row>
    <row r="97" spans="1:71" s="3" customFormat="1" ht="12.75" hidden="1" outlineLevel="1">
      <c r="A97" s="22"/>
      <c r="B97" s="22"/>
      <c r="C97" s="22"/>
      <c r="D97" s="22"/>
      <c r="E97" s="22"/>
      <c r="F97" s="22"/>
      <c r="G97" s="22"/>
      <c r="H97" s="23" t="s">
        <v>93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13" t="s">
        <v>44</v>
      </c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24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24"/>
    </row>
    <row r="98" spans="1:71" s="3" customFormat="1" ht="12.75" hidden="1" outlineLevel="1">
      <c r="A98" s="22" t="s">
        <v>110</v>
      </c>
      <c r="B98" s="22"/>
      <c r="C98" s="22"/>
      <c r="D98" s="22"/>
      <c r="E98" s="22"/>
      <c r="F98" s="22"/>
      <c r="G98" s="22"/>
      <c r="H98" s="23" t="s">
        <v>95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13" t="s">
        <v>44</v>
      </c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24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24"/>
    </row>
    <row r="99" spans="1:71" s="3" customFormat="1" ht="12.75" hidden="1" outlineLevel="1">
      <c r="A99" s="22"/>
      <c r="B99" s="22"/>
      <c r="C99" s="22"/>
      <c r="D99" s="22"/>
      <c r="E99" s="22"/>
      <c r="F99" s="22"/>
      <c r="G99" s="22"/>
      <c r="H99" s="23" t="s">
        <v>92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13" t="s">
        <v>44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24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24"/>
    </row>
    <row r="100" spans="1:71" s="3" customFormat="1" ht="12.75" hidden="1" outlineLevel="1">
      <c r="A100" s="22"/>
      <c r="B100" s="22"/>
      <c r="C100" s="22"/>
      <c r="D100" s="22"/>
      <c r="E100" s="22"/>
      <c r="F100" s="22"/>
      <c r="G100" s="22"/>
      <c r="H100" s="23" t="s">
        <v>93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13" t="s">
        <v>44</v>
      </c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24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24"/>
    </row>
    <row r="101" spans="1:71" s="3" customFormat="1" ht="12.75" hidden="1" outlineLevel="1">
      <c r="A101" s="22" t="s">
        <v>111</v>
      </c>
      <c r="B101" s="22"/>
      <c r="C101" s="22"/>
      <c r="D101" s="22"/>
      <c r="E101" s="22"/>
      <c r="F101" s="22"/>
      <c r="G101" s="22"/>
      <c r="H101" s="23" t="s">
        <v>112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13" t="s">
        <v>44</v>
      </c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24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24"/>
    </row>
    <row r="102" spans="1:71" s="3" customFormat="1" ht="12.75" hidden="1" outlineLevel="1">
      <c r="A102" s="22" t="s">
        <v>113</v>
      </c>
      <c r="B102" s="22"/>
      <c r="C102" s="22"/>
      <c r="D102" s="22"/>
      <c r="E102" s="22"/>
      <c r="F102" s="22"/>
      <c r="G102" s="22"/>
      <c r="H102" s="23" t="s">
        <v>91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13" t="s">
        <v>44</v>
      </c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24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24"/>
    </row>
    <row r="103" spans="1:71" s="3" customFormat="1" ht="12.75" hidden="1" outlineLevel="1">
      <c r="A103" s="22"/>
      <c r="B103" s="22"/>
      <c r="C103" s="22"/>
      <c r="D103" s="22"/>
      <c r="E103" s="22"/>
      <c r="F103" s="22"/>
      <c r="G103" s="22"/>
      <c r="H103" s="23" t="s">
        <v>92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13" t="s">
        <v>44</v>
      </c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24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24"/>
    </row>
    <row r="104" spans="1:71" s="3" customFormat="1" ht="12.75" hidden="1" outlineLevel="1">
      <c r="A104" s="22"/>
      <c r="B104" s="22"/>
      <c r="C104" s="22"/>
      <c r="D104" s="22"/>
      <c r="E104" s="22"/>
      <c r="F104" s="22"/>
      <c r="G104" s="22"/>
      <c r="H104" s="23" t="s">
        <v>93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13" t="s">
        <v>44</v>
      </c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24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24"/>
    </row>
    <row r="105" spans="1:71" s="3" customFormat="1" ht="12.75" hidden="1" outlineLevel="1">
      <c r="A105" s="22" t="s">
        <v>114</v>
      </c>
      <c r="B105" s="22"/>
      <c r="C105" s="22"/>
      <c r="D105" s="22"/>
      <c r="E105" s="22"/>
      <c r="F105" s="22"/>
      <c r="G105" s="22"/>
      <c r="H105" s="23" t="s">
        <v>95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13" t="s">
        <v>44</v>
      </c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24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24"/>
    </row>
    <row r="106" spans="1:71" s="3" customFormat="1" ht="12.75" hidden="1" outlineLevel="1">
      <c r="A106" s="22"/>
      <c r="B106" s="22"/>
      <c r="C106" s="22"/>
      <c r="D106" s="22"/>
      <c r="E106" s="22"/>
      <c r="F106" s="22"/>
      <c r="G106" s="22"/>
      <c r="H106" s="23" t="s">
        <v>92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13" t="s">
        <v>44</v>
      </c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24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24"/>
    </row>
    <row r="107" spans="1:71" s="3" customFormat="1" ht="12.75" hidden="1" outlineLevel="1">
      <c r="A107" s="22"/>
      <c r="B107" s="22"/>
      <c r="C107" s="22"/>
      <c r="D107" s="22"/>
      <c r="E107" s="22"/>
      <c r="F107" s="22"/>
      <c r="G107" s="22"/>
      <c r="H107" s="23" t="s">
        <v>93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13" t="s">
        <v>44</v>
      </c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24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24"/>
    </row>
    <row r="108" spans="1:71" s="3" customFormat="1" ht="12.75" hidden="1" outlineLevel="1">
      <c r="A108" s="22" t="s">
        <v>115</v>
      </c>
      <c r="B108" s="22"/>
      <c r="C108" s="22"/>
      <c r="D108" s="22"/>
      <c r="E108" s="22"/>
      <c r="F108" s="22"/>
      <c r="G108" s="22"/>
      <c r="H108" s="23" t="s">
        <v>116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13" t="s">
        <v>44</v>
      </c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24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24"/>
    </row>
    <row r="109" spans="1:71" s="3" customFormat="1" ht="12.75" hidden="1" outlineLevel="1">
      <c r="A109" s="22" t="s">
        <v>117</v>
      </c>
      <c r="B109" s="22"/>
      <c r="C109" s="22"/>
      <c r="D109" s="22"/>
      <c r="E109" s="22"/>
      <c r="F109" s="22"/>
      <c r="G109" s="22"/>
      <c r="H109" s="23" t="s">
        <v>91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13" t="s">
        <v>44</v>
      </c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24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24"/>
    </row>
    <row r="110" spans="1:71" s="3" customFormat="1" ht="12.75" hidden="1" outlineLevel="1">
      <c r="A110" s="22"/>
      <c r="B110" s="22"/>
      <c r="C110" s="22"/>
      <c r="D110" s="22"/>
      <c r="E110" s="22"/>
      <c r="F110" s="22"/>
      <c r="G110" s="22"/>
      <c r="H110" s="23" t="s">
        <v>92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13" t="s">
        <v>44</v>
      </c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24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24"/>
    </row>
    <row r="111" spans="1:71" s="3" customFormat="1" ht="12.75" hidden="1" outlineLevel="1">
      <c r="A111" s="22"/>
      <c r="B111" s="22"/>
      <c r="C111" s="22"/>
      <c r="D111" s="22"/>
      <c r="E111" s="22"/>
      <c r="F111" s="22"/>
      <c r="G111" s="22"/>
      <c r="H111" s="23" t="s">
        <v>93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13" t="s">
        <v>44</v>
      </c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24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24"/>
    </row>
    <row r="112" spans="1:71" s="3" customFormat="1" ht="12.75" hidden="1" outlineLevel="1">
      <c r="A112" s="22" t="s">
        <v>118</v>
      </c>
      <c r="B112" s="22"/>
      <c r="C112" s="22"/>
      <c r="D112" s="22"/>
      <c r="E112" s="22"/>
      <c r="F112" s="22"/>
      <c r="G112" s="22"/>
      <c r="H112" s="23" t="s">
        <v>95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13" t="s">
        <v>44</v>
      </c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24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24"/>
    </row>
    <row r="113" spans="1:71" s="3" customFormat="1" ht="12.75" hidden="1" outlineLevel="1">
      <c r="A113" s="22"/>
      <c r="B113" s="22"/>
      <c r="C113" s="22"/>
      <c r="D113" s="22"/>
      <c r="E113" s="22"/>
      <c r="F113" s="22"/>
      <c r="G113" s="22"/>
      <c r="H113" s="23" t="s">
        <v>92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13" t="s">
        <v>44</v>
      </c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24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24"/>
    </row>
    <row r="114" spans="1:71" s="3" customFormat="1" ht="12.75" hidden="1" outlineLevel="1">
      <c r="A114" s="22"/>
      <c r="B114" s="22"/>
      <c r="C114" s="22"/>
      <c r="D114" s="22"/>
      <c r="E114" s="22"/>
      <c r="F114" s="22"/>
      <c r="G114" s="22"/>
      <c r="H114" s="23" t="s">
        <v>93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13" t="s">
        <v>44</v>
      </c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24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24"/>
    </row>
    <row r="115" spans="1:71" s="3" customFormat="1" ht="12.75" hidden="1" outlineLevel="1">
      <c r="A115" s="22" t="s">
        <v>22</v>
      </c>
      <c r="B115" s="22"/>
      <c r="C115" s="22"/>
      <c r="D115" s="22"/>
      <c r="E115" s="22"/>
      <c r="F115" s="22"/>
      <c r="G115" s="22"/>
      <c r="H115" s="23" t="s">
        <v>119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13" t="s">
        <v>44</v>
      </c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24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24"/>
    </row>
    <row r="116" spans="1:71" s="3" customFormat="1" ht="12.75" hidden="1" outlineLevel="1">
      <c r="A116" s="22"/>
      <c r="B116" s="22"/>
      <c r="C116" s="22"/>
      <c r="D116" s="22"/>
      <c r="E116" s="22"/>
      <c r="F116" s="22"/>
      <c r="G116" s="22"/>
      <c r="H116" s="23" t="s">
        <v>120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13" t="s">
        <v>44</v>
      </c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24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24"/>
    </row>
    <row r="117" spans="1:71" s="3" customFormat="1" ht="12.75" hidden="1" outlineLevel="1">
      <c r="A117" s="22"/>
      <c r="B117" s="22"/>
      <c r="C117" s="22"/>
      <c r="D117" s="22"/>
      <c r="E117" s="22"/>
      <c r="F117" s="22"/>
      <c r="G117" s="22"/>
      <c r="H117" s="23" t="s">
        <v>92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13" t="s">
        <v>44</v>
      </c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24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24"/>
    </row>
    <row r="118" spans="1:71" s="3" customFormat="1" ht="12.75" hidden="1" outlineLevel="1">
      <c r="A118" s="22"/>
      <c r="B118" s="22"/>
      <c r="C118" s="22"/>
      <c r="D118" s="22"/>
      <c r="E118" s="22"/>
      <c r="F118" s="22"/>
      <c r="G118" s="22"/>
      <c r="H118" s="23" t="s">
        <v>93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13" t="s">
        <v>44</v>
      </c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24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24"/>
    </row>
    <row r="119" spans="1:71" s="3" customFormat="1" ht="12.75" hidden="1" outlineLevel="1">
      <c r="A119" s="22"/>
      <c r="B119" s="22"/>
      <c r="C119" s="22"/>
      <c r="D119" s="22"/>
      <c r="E119" s="22"/>
      <c r="F119" s="22"/>
      <c r="G119" s="22"/>
      <c r="H119" s="23" t="s">
        <v>121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13" t="s">
        <v>44</v>
      </c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24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24"/>
    </row>
    <row r="120" spans="1:71" s="3" customFormat="1" ht="12.75" hidden="1" outlineLevel="1">
      <c r="A120" s="22"/>
      <c r="B120" s="22"/>
      <c r="C120" s="22"/>
      <c r="D120" s="22"/>
      <c r="E120" s="22"/>
      <c r="F120" s="22"/>
      <c r="G120" s="22"/>
      <c r="H120" s="23" t="s">
        <v>92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13" t="s">
        <v>44</v>
      </c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24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24"/>
    </row>
    <row r="121" spans="1:71" s="3" customFormat="1" ht="12.75" hidden="1" outlineLevel="1">
      <c r="A121" s="22"/>
      <c r="B121" s="22"/>
      <c r="C121" s="22"/>
      <c r="D121" s="22"/>
      <c r="E121" s="22"/>
      <c r="F121" s="22"/>
      <c r="G121" s="22"/>
      <c r="H121" s="23" t="s">
        <v>93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13" t="s">
        <v>44</v>
      </c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24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24"/>
    </row>
    <row r="122" spans="1:71" s="3" customFormat="1" ht="12.75" hidden="1" outlineLevel="1">
      <c r="A122" s="22"/>
      <c r="B122" s="22"/>
      <c r="C122" s="22"/>
      <c r="D122" s="22"/>
      <c r="E122" s="22"/>
      <c r="F122" s="22"/>
      <c r="G122" s="22"/>
      <c r="H122" s="23" t="s">
        <v>122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13" t="s">
        <v>44</v>
      </c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24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24"/>
    </row>
    <row r="123" spans="1:71" s="3" customFormat="1" ht="12.75" hidden="1" outlineLevel="1">
      <c r="A123" s="22"/>
      <c r="B123" s="22"/>
      <c r="C123" s="22"/>
      <c r="D123" s="22"/>
      <c r="E123" s="22"/>
      <c r="F123" s="22"/>
      <c r="G123" s="22"/>
      <c r="H123" s="23" t="s">
        <v>92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13" t="s">
        <v>44</v>
      </c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24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24"/>
    </row>
    <row r="124" spans="1:71" s="3" customFormat="1" ht="12.75" hidden="1" outlineLevel="1">
      <c r="A124" s="22"/>
      <c r="B124" s="22"/>
      <c r="C124" s="22"/>
      <c r="D124" s="22"/>
      <c r="E124" s="22"/>
      <c r="F124" s="22"/>
      <c r="G124" s="22"/>
      <c r="H124" s="23" t="s">
        <v>93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13" t="s">
        <v>44</v>
      </c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24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24"/>
    </row>
    <row r="125" spans="1:71" s="3" customFormat="1" ht="12.75" hidden="1" outlineLevel="1">
      <c r="A125" s="22" t="s">
        <v>24</v>
      </c>
      <c r="B125" s="22"/>
      <c r="C125" s="22"/>
      <c r="D125" s="22"/>
      <c r="E125" s="22"/>
      <c r="F125" s="22"/>
      <c r="G125" s="22"/>
      <c r="H125" s="23" t="s">
        <v>123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13" t="s">
        <v>44</v>
      </c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24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24"/>
    </row>
    <row r="126" spans="1:71" s="3" customFormat="1" ht="12.75" hidden="1" outlineLevel="1">
      <c r="A126" s="22"/>
      <c r="B126" s="22"/>
      <c r="C126" s="22"/>
      <c r="D126" s="22"/>
      <c r="E126" s="22"/>
      <c r="F126" s="22"/>
      <c r="G126" s="22"/>
      <c r="H126" s="23" t="s">
        <v>124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13" t="s">
        <v>44</v>
      </c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24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24"/>
    </row>
    <row r="127" spans="1:71" s="3" customFormat="1" ht="12.75" hidden="1" outlineLevel="1">
      <c r="A127" s="22"/>
      <c r="B127" s="22"/>
      <c r="C127" s="22"/>
      <c r="D127" s="22"/>
      <c r="E127" s="22"/>
      <c r="F127" s="22"/>
      <c r="G127" s="22"/>
      <c r="H127" s="23" t="s">
        <v>125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13" t="s">
        <v>44</v>
      </c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24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24"/>
    </row>
    <row r="128" spans="1:71" s="3" customFormat="1" ht="12.75" hidden="1" outlineLevel="1">
      <c r="A128" s="22" t="s">
        <v>28</v>
      </c>
      <c r="B128" s="22"/>
      <c r="C128" s="22"/>
      <c r="D128" s="22"/>
      <c r="E128" s="22"/>
      <c r="F128" s="22"/>
      <c r="G128" s="22"/>
      <c r="H128" s="23" t="s">
        <v>126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13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24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24"/>
    </row>
    <row r="129" spans="1:71" s="3" customFormat="1" ht="12.75" hidden="1" outlineLevel="1">
      <c r="A129" s="22"/>
      <c r="B129" s="22"/>
      <c r="C129" s="22"/>
      <c r="D129" s="22"/>
      <c r="E129" s="22"/>
      <c r="F129" s="22"/>
      <c r="G129" s="22"/>
      <c r="H129" s="23" t="s">
        <v>56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13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24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24"/>
    </row>
    <row r="130" spans="1:71" s="3" customFormat="1" ht="12.75" hidden="1" outlineLevel="1">
      <c r="A130" s="22" t="s">
        <v>30</v>
      </c>
      <c r="B130" s="22"/>
      <c r="C130" s="22"/>
      <c r="D130" s="22"/>
      <c r="E130" s="22"/>
      <c r="F130" s="22"/>
      <c r="G130" s="22"/>
      <c r="H130" s="23" t="s">
        <v>128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13" t="s">
        <v>127</v>
      </c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24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24"/>
    </row>
    <row r="131" spans="1:71" s="3" customFormat="1" ht="12.75" hidden="1" outlineLevel="1">
      <c r="A131" s="22" t="s">
        <v>129</v>
      </c>
      <c r="B131" s="22"/>
      <c r="C131" s="22"/>
      <c r="D131" s="22"/>
      <c r="E131" s="22"/>
      <c r="F131" s="22"/>
      <c r="G131" s="22"/>
      <c r="H131" s="23" t="s">
        <v>130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13" t="s">
        <v>127</v>
      </c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24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24"/>
    </row>
    <row r="132" spans="1:71" s="3" customFormat="1" ht="12.75" hidden="1" outlineLevel="1">
      <c r="A132" s="22"/>
      <c r="B132" s="22"/>
      <c r="C132" s="22"/>
      <c r="D132" s="22"/>
      <c r="E132" s="22"/>
      <c r="F132" s="22"/>
      <c r="G132" s="22"/>
      <c r="H132" s="23" t="s">
        <v>120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13" t="s">
        <v>127</v>
      </c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24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24"/>
    </row>
    <row r="133" spans="1:71" s="3" customFormat="1" ht="12.75" hidden="1" outlineLevel="1">
      <c r="A133" s="22"/>
      <c r="B133" s="22"/>
      <c r="C133" s="22"/>
      <c r="D133" s="22"/>
      <c r="E133" s="22"/>
      <c r="F133" s="22"/>
      <c r="G133" s="22"/>
      <c r="H133" s="23" t="s">
        <v>121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13" t="s">
        <v>127</v>
      </c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24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24"/>
    </row>
    <row r="134" spans="1:71" s="3" customFormat="1" ht="12.75" hidden="1" outlineLevel="1">
      <c r="A134" s="22"/>
      <c r="B134" s="22"/>
      <c r="C134" s="22"/>
      <c r="D134" s="22"/>
      <c r="E134" s="22"/>
      <c r="F134" s="22"/>
      <c r="G134" s="22"/>
      <c r="H134" s="23" t="s">
        <v>122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13" t="s">
        <v>127</v>
      </c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24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24"/>
    </row>
    <row r="135" spans="1:71" s="3" customFormat="1" ht="12.75" hidden="1" outlineLevel="1">
      <c r="A135" s="22" t="s">
        <v>131</v>
      </c>
      <c r="B135" s="22"/>
      <c r="C135" s="22"/>
      <c r="D135" s="22"/>
      <c r="E135" s="22"/>
      <c r="F135" s="22"/>
      <c r="G135" s="22"/>
      <c r="H135" s="23" t="s">
        <v>132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13" t="s">
        <v>127</v>
      </c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24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24"/>
    </row>
    <row r="136" spans="1:71" s="3" customFormat="1" ht="12.75" hidden="1" outlineLevel="1">
      <c r="A136" s="22" t="s">
        <v>33</v>
      </c>
      <c r="B136" s="22"/>
      <c r="C136" s="22"/>
      <c r="D136" s="22"/>
      <c r="E136" s="22"/>
      <c r="F136" s="22"/>
      <c r="G136" s="22"/>
      <c r="H136" s="23" t="s">
        <v>133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13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24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24"/>
    </row>
    <row r="137" spans="1:71" s="3" customFormat="1" ht="12.75" hidden="1" outlineLevel="1">
      <c r="A137" s="22"/>
      <c r="B137" s="22"/>
      <c r="C137" s="22"/>
      <c r="D137" s="22"/>
      <c r="E137" s="22"/>
      <c r="F137" s="22"/>
      <c r="G137" s="22"/>
      <c r="H137" s="23" t="s">
        <v>56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13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24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24"/>
    </row>
    <row r="138" spans="1:71" s="3" customFormat="1" ht="12.75" hidden="1" outlineLevel="1">
      <c r="A138" s="22" t="s">
        <v>35</v>
      </c>
      <c r="B138" s="22"/>
      <c r="C138" s="22"/>
      <c r="D138" s="22"/>
      <c r="E138" s="22"/>
      <c r="F138" s="22"/>
      <c r="G138" s="22"/>
      <c r="H138" s="23" t="s">
        <v>135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13" t="s">
        <v>134</v>
      </c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24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24"/>
    </row>
    <row r="139" spans="1:71" s="3" customFormat="1" ht="12.75" hidden="1" outlineLevel="1">
      <c r="A139" s="22" t="s">
        <v>38</v>
      </c>
      <c r="B139" s="22"/>
      <c r="C139" s="22"/>
      <c r="D139" s="22"/>
      <c r="E139" s="22"/>
      <c r="F139" s="22"/>
      <c r="G139" s="22"/>
      <c r="H139" s="23" t="s">
        <v>136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13" t="s">
        <v>134</v>
      </c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24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24"/>
    </row>
    <row r="140" spans="1:71" s="3" customFormat="1" ht="12.75" hidden="1" outlineLevel="1">
      <c r="A140" s="22"/>
      <c r="B140" s="22"/>
      <c r="C140" s="22"/>
      <c r="D140" s="22"/>
      <c r="E140" s="22"/>
      <c r="F140" s="22"/>
      <c r="G140" s="22"/>
      <c r="H140" s="23" t="s">
        <v>120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13" t="s">
        <v>134</v>
      </c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24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24"/>
    </row>
    <row r="141" spans="1:71" s="3" customFormat="1" ht="12.75" hidden="1" outlineLevel="1">
      <c r="A141" s="22"/>
      <c r="B141" s="22"/>
      <c r="C141" s="22"/>
      <c r="D141" s="22"/>
      <c r="E141" s="22"/>
      <c r="F141" s="22"/>
      <c r="G141" s="22"/>
      <c r="H141" s="23" t="s">
        <v>121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13" t="s">
        <v>134</v>
      </c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24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24"/>
    </row>
    <row r="142" spans="1:71" s="3" customFormat="1" ht="12.75" hidden="1" outlineLevel="1">
      <c r="A142" s="22"/>
      <c r="B142" s="22"/>
      <c r="C142" s="22"/>
      <c r="D142" s="22"/>
      <c r="E142" s="22"/>
      <c r="F142" s="22"/>
      <c r="G142" s="22"/>
      <c r="H142" s="23" t="s">
        <v>122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13" t="s">
        <v>134</v>
      </c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24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24"/>
    </row>
    <row r="143" spans="1:71" s="3" customFormat="1" ht="12.75" hidden="1" outlineLevel="1">
      <c r="A143" s="22" t="s">
        <v>53</v>
      </c>
      <c r="B143" s="22"/>
      <c r="C143" s="22"/>
      <c r="D143" s="22"/>
      <c r="E143" s="22"/>
      <c r="F143" s="22"/>
      <c r="G143" s="22"/>
      <c r="H143" s="23" t="s">
        <v>137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13" t="s">
        <v>134</v>
      </c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24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24"/>
    </row>
    <row r="144" spans="1:71" s="3" customFormat="1" ht="12.75" hidden="1" outlineLevel="1">
      <c r="A144" s="22" t="s">
        <v>73</v>
      </c>
      <c r="B144" s="22"/>
      <c r="C144" s="22"/>
      <c r="D144" s="22"/>
      <c r="E144" s="22"/>
      <c r="F144" s="22"/>
      <c r="G144" s="22"/>
      <c r="H144" s="23" t="s">
        <v>138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13" t="s">
        <v>21</v>
      </c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24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24"/>
    </row>
    <row r="145" spans="1:71" s="3" customFormat="1" ht="12.75" hidden="1" outlineLevel="1">
      <c r="A145" s="22" t="s">
        <v>83</v>
      </c>
      <c r="B145" s="22"/>
      <c r="C145" s="22"/>
      <c r="D145" s="22"/>
      <c r="E145" s="22"/>
      <c r="F145" s="22"/>
      <c r="G145" s="22"/>
      <c r="H145" s="23" t="s">
        <v>74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13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24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24"/>
    </row>
    <row r="146" spans="1:71" s="3" customFormat="1" ht="12.75" hidden="1" outlineLevel="1">
      <c r="A146" s="22" t="s">
        <v>139</v>
      </c>
      <c r="B146" s="22"/>
      <c r="C146" s="22"/>
      <c r="D146" s="22"/>
      <c r="E146" s="22"/>
      <c r="F146" s="22"/>
      <c r="G146" s="22"/>
      <c r="H146" s="23" t="s">
        <v>77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13" t="s">
        <v>76</v>
      </c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24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24"/>
    </row>
    <row r="147" spans="1:71" s="3" customFormat="1" ht="12.75" hidden="1" outlineLevel="1">
      <c r="A147" s="22" t="s">
        <v>140</v>
      </c>
      <c r="B147" s="22"/>
      <c r="C147" s="22"/>
      <c r="D147" s="22"/>
      <c r="E147" s="22"/>
      <c r="F147" s="22"/>
      <c r="G147" s="22"/>
      <c r="H147" s="23" t="s">
        <v>80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13" t="s">
        <v>79</v>
      </c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24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24"/>
    </row>
    <row r="148" spans="1:71" s="3" customFormat="1" ht="12.75" hidden="1" outlineLevel="1">
      <c r="A148" s="22" t="s">
        <v>141</v>
      </c>
      <c r="B148" s="22"/>
      <c r="C148" s="22"/>
      <c r="D148" s="22"/>
      <c r="E148" s="22"/>
      <c r="F148" s="22"/>
      <c r="G148" s="22"/>
      <c r="H148" s="23" t="s">
        <v>82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13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24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24"/>
    </row>
    <row r="149" spans="1:71" s="3" customFormat="1" ht="12.75" hidden="1" outlineLevel="1">
      <c r="A149" s="22" t="s">
        <v>85</v>
      </c>
      <c r="B149" s="22"/>
      <c r="C149" s="22"/>
      <c r="D149" s="22"/>
      <c r="E149" s="22"/>
      <c r="F149" s="22"/>
      <c r="G149" s="22"/>
      <c r="H149" s="23" t="s">
        <v>142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13" t="s">
        <v>21</v>
      </c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24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24"/>
    </row>
    <row r="150" spans="1:71" s="3" customFormat="1" ht="12.75" hidden="1" outlineLevel="1">
      <c r="A150" s="22" t="s">
        <v>143</v>
      </c>
      <c r="B150" s="22"/>
      <c r="C150" s="22"/>
      <c r="D150" s="22"/>
      <c r="E150" s="22"/>
      <c r="F150" s="22"/>
      <c r="G150" s="22"/>
      <c r="H150" s="23" t="s">
        <v>144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13" t="s">
        <v>21</v>
      </c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24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24"/>
    </row>
    <row r="151" spans="1:71" s="3" customFormat="1" ht="12.75" hidden="1" outlineLevel="1">
      <c r="A151" s="22" t="s">
        <v>145</v>
      </c>
      <c r="B151" s="22"/>
      <c r="C151" s="22"/>
      <c r="D151" s="22"/>
      <c r="E151" s="22"/>
      <c r="F151" s="22"/>
      <c r="G151" s="22"/>
      <c r="H151" s="23" t="s">
        <v>146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13" t="s">
        <v>21</v>
      </c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24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24"/>
    </row>
    <row r="152" spans="1:71" s="3" customFormat="1" ht="12.75" hidden="1" outlineLevel="1">
      <c r="A152" s="22" t="s">
        <v>147</v>
      </c>
      <c r="B152" s="22"/>
      <c r="C152" s="22"/>
      <c r="D152" s="22"/>
      <c r="E152" s="22"/>
      <c r="F152" s="22"/>
      <c r="G152" s="22"/>
      <c r="H152" s="23" t="s">
        <v>27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13" t="s">
        <v>21</v>
      </c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24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24"/>
    </row>
    <row r="153" spans="1:71" s="3" customFormat="1" ht="12.75" hidden="1" outlineLevel="1">
      <c r="A153" s="22" t="s">
        <v>148</v>
      </c>
      <c r="B153" s="22"/>
      <c r="C153" s="22"/>
      <c r="D153" s="22"/>
      <c r="E153" s="22"/>
      <c r="F153" s="22"/>
      <c r="G153" s="22"/>
      <c r="H153" s="23" t="s">
        <v>150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13" t="s">
        <v>149</v>
      </c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24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24"/>
    </row>
    <row r="154" spans="1:71" s="3" customFormat="1" ht="12.75" hidden="1" outlineLevel="1">
      <c r="A154" s="22" t="s">
        <v>151</v>
      </c>
      <c r="B154" s="22"/>
      <c r="C154" s="22"/>
      <c r="D154" s="22"/>
      <c r="E154" s="22"/>
      <c r="F154" s="22"/>
      <c r="G154" s="22"/>
      <c r="H154" s="23" t="s">
        <v>152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13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24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24"/>
    </row>
    <row r="155" spans="1:71" s="3" customFormat="1" ht="15" collapsed="1">
      <c r="A155" s="37" t="s">
        <v>153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</row>
    <row r="156" spans="1:71" s="3" customFormat="1" ht="12.75">
      <c r="A156" s="22" t="s">
        <v>17</v>
      </c>
      <c r="B156" s="22"/>
      <c r="C156" s="22"/>
      <c r="D156" s="22"/>
      <c r="E156" s="22"/>
      <c r="F156" s="22"/>
      <c r="G156" s="22"/>
      <c r="H156" s="23" t="s">
        <v>154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13" t="s">
        <v>36</v>
      </c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24"/>
      <c r="AZ156" s="8">
        <f>(8.5+5.1)</f>
        <v>13.6</v>
      </c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10"/>
    </row>
    <row r="157" spans="1:71" s="3" customFormat="1" ht="12.75">
      <c r="A157" s="22" t="s">
        <v>28</v>
      </c>
      <c r="B157" s="22"/>
      <c r="C157" s="22"/>
      <c r="D157" s="22"/>
      <c r="E157" s="22"/>
      <c r="F157" s="22"/>
      <c r="G157" s="22"/>
      <c r="H157" s="23" t="s">
        <v>155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13" t="s">
        <v>36</v>
      </c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24"/>
      <c r="AZ157" s="8">
        <f>0.00158*1000</f>
        <v>1.58</v>
      </c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10"/>
    </row>
    <row r="158" spans="1:71" s="3" customFormat="1" ht="12.75">
      <c r="A158" s="22" t="s">
        <v>33</v>
      </c>
      <c r="B158" s="22"/>
      <c r="C158" s="22"/>
      <c r="D158" s="22"/>
      <c r="E158" s="22"/>
      <c r="F158" s="22"/>
      <c r="G158" s="22"/>
      <c r="H158" s="23" t="s">
        <v>157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13" t="s">
        <v>156</v>
      </c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24"/>
      <c r="AZ158" s="38">
        <f>3.614552/1000</f>
        <v>0.003614552</v>
      </c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40"/>
    </row>
    <row r="159" spans="1:71" s="3" customFormat="1" ht="12.75">
      <c r="A159" s="22" t="s">
        <v>53</v>
      </c>
      <c r="B159" s="22"/>
      <c r="C159" s="22"/>
      <c r="D159" s="22"/>
      <c r="E159" s="22"/>
      <c r="F159" s="22"/>
      <c r="G159" s="22"/>
      <c r="H159" s="23" t="s">
        <v>158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13" t="s">
        <v>156</v>
      </c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24"/>
      <c r="AZ159" s="38">
        <v>0.003614552</v>
      </c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40"/>
    </row>
    <row r="160" spans="1:71" s="3" customFormat="1" ht="12.75">
      <c r="A160" s="22" t="s">
        <v>73</v>
      </c>
      <c r="B160" s="22"/>
      <c r="C160" s="22"/>
      <c r="D160" s="22"/>
      <c r="E160" s="22"/>
      <c r="F160" s="22"/>
      <c r="G160" s="22"/>
      <c r="H160" s="23" t="s">
        <v>160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13" t="s">
        <v>159</v>
      </c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24"/>
      <c r="AZ160" s="41">
        <v>76.731</v>
      </c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3"/>
    </row>
    <row r="161" spans="1:71" s="3" customFormat="1" ht="12.75">
      <c r="A161" s="22" t="s">
        <v>83</v>
      </c>
      <c r="B161" s="22"/>
      <c r="C161" s="22"/>
      <c r="D161" s="22"/>
      <c r="E161" s="22"/>
      <c r="F161" s="22"/>
      <c r="G161" s="22"/>
      <c r="H161" s="23" t="s">
        <v>161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13" t="s">
        <v>159</v>
      </c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24"/>
      <c r="AZ161" s="41">
        <v>76.542</v>
      </c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3"/>
    </row>
    <row r="162" spans="1:71" s="3" customFormat="1" ht="12.75">
      <c r="A162" s="22" t="s">
        <v>85</v>
      </c>
      <c r="B162" s="22"/>
      <c r="C162" s="22"/>
      <c r="D162" s="22"/>
      <c r="E162" s="22"/>
      <c r="F162" s="22"/>
      <c r="G162" s="22"/>
      <c r="H162" s="23" t="s">
        <v>163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13" t="s">
        <v>162</v>
      </c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24"/>
      <c r="AZ162" s="41">
        <f>AZ164+AZ165+AZ166</f>
        <v>214.8093048050849</v>
      </c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3"/>
    </row>
    <row r="163" spans="1:71" s="3" customFormat="1" ht="12.75">
      <c r="A163" s="22"/>
      <c r="B163" s="22"/>
      <c r="C163" s="22"/>
      <c r="D163" s="22"/>
      <c r="E163" s="22"/>
      <c r="F163" s="22"/>
      <c r="G163" s="22"/>
      <c r="H163" s="23" t="s">
        <v>56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13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24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24"/>
    </row>
    <row r="164" spans="1:71" s="3" customFormat="1" ht="12.75">
      <c r="A164" s="22" t="s">
        <v>164</v>
      </c>
      <c r="B164" s="22"/>
      <c r="C164" s="22"/>
      <c r="D164" s="22"/>
      <c r="E164" s="22"/>
      <c r="F164" s="22"/>
      <c r="G164" s="22"/>
      <c r="H164" s="23" t="s">
        <v>167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13" t="s">
        <v>162</v>
      </c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24"/>
      <c r="AZ164" s="41">
        <f>748.2918/1000</f>
        <v>0.7482918</v>
      </c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3"/>
    </row>
    <row r="165" spans="1:71" s="3" customFormat="1" ht="12.75">
      <c r="A165" s="22" t="s">
        <v>165</v>
      </c>
      <c r="B165" s="22"/>
      <c r="C165" s="22"/>
      <c r="D165" s="22"/>
      <c r="E165" s="22"/>
      <c r="F165" s="22"/>
      <c r="G165" s="22"/>
      <c r="H165" s="23" t="s">
        <v>168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13" t="s">
        <v>162</v>
      </c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24"/>
      <c r="AZ165" s="41">
        <f>99166.0689627119/1000</f>
        <v>99.1660689627119</v>
      </c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3"/>
    </row>
    <row r="166" spans="1:71" s="3" customFormat="1" ht="12.75">
      <c r="A166" s="22" t="s">
        <v>166</v>
      </c>
      <c r="B166" s="22"/>
      <c r="C166" s="22"/>
      <c r="D166" s="22"/>
      <c r="E166" s="22"/>
      <c r="F166" s="22"/>
      <c r="G166" s="22"/>
      <c r="H166" s="23" t="s">
        <v>169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13" t="s">
        <v>162</v>
      </c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24"/>
      <c r="AZ166" s="41">
        <f>114894.944042373/1000</f>
        <v>114.894944042373</v>
      </c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3"/>
    </row>
    <row r="167" spans="1:71" s="3" customFormat="1" ht="12.75">
      <c r="A167" s="22" t="s">
        <v>143</v>
      </c>
      <c r="B167" s="22"/>
      <c r="C167" s="22"/>
      <c r="D167" s="22"/>
      <c r="E167" s="22"/>
      <c r="F167" s="22"/>
      <c r="G167" s="22"/>
      <c r="H167" s="23" t="s">
        <v>170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13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24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24"/>
    </row>
    <row r="168" spans="1:71" s="3" customFormat="1" ht="12.75">
      <c r="A168" s="22"/>
      <c r="B168" s="22"/>
      <c r="C168" s="22"/>
      <c r="D168" s="22"/>
      <c r="E168" s="22"/>
      <c r="F168" s="22"/>
      <c r="G168" s="22"/>
      <c r="H168" s="23" t="s">
        <v>56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13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24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24"/>
    </row>
    <row r="169" spans="1:71" s="3" customFormat="1" ht="12.75">
      <c r="A169" s="22" t="s">
        <v>171</v>
      </c>
      <c r="B169" s="22"/>
      <c r="C169" s="22"/>
      <c r="D169" s="22"/>
      <c r="E169" s="22"/>
      <c r="F169" s="22"/>
      <c r="G169" s="22"/>
      <c r="H169" s="23" t="s">
        <v>172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13" t="s">
        <v>162</v>
      </c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24"/>
      <c r="AZ169" s="41">
        <v>0</v>
      </c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3"/>
    </row>
    <row r="170" spans="1:71" s="3" customFormat="1" ht="12.75">
      <c r="A170" s="22"/>
      <c r="B170" s="22"/>
      <c r="C170" s="22"/>
      <c r="D170" s="22"/>
      <c r="E170" s="22"/>
      <c r="F170" s="22"/>
      <c r="G170" s="22"/>
      <c r="H170" s="23" t="s">
        <v>174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13" t="s">
        <v>173</v>
      </c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24"/>
      <c r="AZ170" s="41">
        <v>0</v>
      </c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3"/>
    </row>
    <row r="171" spans="1:71" s="3" customFormat="1" ht="12.75">
      <c r="A171" s="22" t="s">
        <v>175</v>
      </c>
      <c r="B171" s="22"/>
      <c r="C171" s="22"/>
      <c r="D171" s="22"/>
      <c r="E171" s="22"/>
      <c r="F171" s="22"/>
      <c r="G171" s="22"/>
      <c r="H171" s="23" t="s">
        <v>176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13" t="s">
        <v>162</v>
      </c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24"/>
      <c r="AZ171" s="41">
        <f>69743.43227/1000</f>
        <v>69.74343227</v>
      </c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3"/>
    </row>
    <row r="172" spans="1:71" s="3" customFormat="1" ht="12.75">
      <c r="A172" s="22"/>
      <c r="B172" s="22"/>
      <c r="C172" s="22"/>
      <c r="D172" s="22"/>
      <c r="E172" s="22"/>
      <c r="F172" s="22"/>
      <c r="G172" s="22"/>
      <c r="H172" s="23" t="s">
        <v>178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13" t="s">
        <v>177</v>
      </c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24"/>
      <c r="AZ172" s="41">
        <v>206.302606822771</v>
      </c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3"/>
    </row>
    <row r="173" spans="1:71" s="3" customFormat="1" ht="27.75" customHeight="1">
      <c r="A173" s="22"/>
      <c r="B173" s="22"/>
      <c r="C173" s="22"/>
      <c r="D173" s="22"/>
      <c r="E173" s="22"/>
      <c r="F173" s="22"/>
      <c r="G173" s="22"/>
      <c r="H173" s="23" t="s">
        <v>179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13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24"/>
      <c r="AZ173" s="41" t="s">
        <v>227</v>
      </c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3"/>
    </row>
    <row r="174" spans="1:71" s="3" customFormat="1" ht="12.75" hidden="1" outlineLevel="1">
      <c r="A174" s="22" t="s">
        <v>145</v>
      </c>
      <c r="B174" s="22"/>
      <c r="C174" s="22"/>
      <c r="D174" s="22"/>
      <c r="E174" s="22"/>
      <c r="F174" s="22"/>
      <c r="G174" s="22"/>
      <c r="H174" s="23" t="s">
        <v>180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13" t="s">
        <v>162</v>
      </c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24"/>
      <c r="AZ174" s="41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3"/>
    </row>
    <row r="175" spans="1:71" s="3" customFormat="1" ht="12.75" hidden="1" outlineLevel="1">
      <c r="A175" s="22" t="s">
        <v>147</v>
      </c>
      <c r="B175" s="22"/>
      <c r="C175" s="22"/>
      <c r="D175" s="22"/>
      <c r="E175" s="22"/>
      <c r="F175" s="22"/>
      <c r="G175" s="22"/>
      <c r="H175" s="23" t="s">
        <v>181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13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24"/>
      <c r="AZ175" s="41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3"/>
    </row>
    <row r="176" spans="1:71" s="3" customFormat="1" ht="12.75" hidden="1" outlineLevel="1">
      <c r="A176" s="22" t="s">
        <v>182</v>
      </c>
      <c r="B176" s="22"/>
      <c r="C176" s="22"/>
      <c r="D176" s="22"/>
      <c r="E176" s="22"/>
      <c r="F176" s="22"/>
      <c r="G176" s="22"/>
      <c r="H176" s="23" t="s">
        <v>183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13" t="s">
        <v>76</v>
      </c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24"/>
      <c r="AZ176" s="41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3"/>
    </row>
    <row r="177" spans="1:71" s="3" customFormat="1" ht="12.75" hidden="1" outlineLevel="1">
      <c r="A177" s="22" t="s">
        <v>184</v>
      </c>
      <c r="B177" s="22"/>
      <c r="C177" s="22"/>
      <c r="D177" s="22"/>
      <c r="E177" s="22"/>
      <c r="F177" s="22"/>
      <c r="G177" s="22"/>
      <c r="H177" s="23" t="s">
        <v>185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13" t="s">
        <v>79</v>
      </c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24"/>
      <c r="AZ177" s="41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3"/>
    </row>
    <row r="178" spans="1:71" s="3" customFormat="1" ht="12.75" hidden="1" outlineLevel="1">
      <c r="A178" s="22" t="s">
        <v>186</v>
      </c>
      <c r="B178" s="22"/>
      <c r="C178" s="22"/>
      <c r="D178" s="22"/>
      <c r="E178" s="22"/>
      <c r="F178" s="22"/>
      <c r="G178" s="22"/>
      <c r="H178" s="23" t="s">
        <v>187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13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24"/>
      <c r="AZ178" s="41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3"/>
    </row>
    <row r="179" spans="1:71" s="3" customFormat="1" ht="12.75" collapsed="1">
      <c r="A179" s="22" t="s">
        <v>148</v>
      </c>
      <c r="B179" s="22"/>
      <c r="C179" s="22"/>
      <c r="D179" s="22"/>
      <c r="E179" s="22"/>
      <c r="F179" s="22"/>
      <c r="G179" s="22"/>
      <c r="H179" s="23" t="s">
        <v>188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13" t="s">
        <v>162</v>
      </c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24"/>
      <c r="AZ179" s="41">
        <f>AZ181+AZ182+AZ183</f>
        <v>168.71607104330099</v>
      </c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3"/>
    </row>
    <row r="180" spans="1:71" s="3" customFormat="1" ht="12.75">
      <c r="A180" s="22"/>
      <c r="B180" s="22"/>
      <c r="C180" s="22"/>
      <c r="D180" s="22"/>
      <c r="E180" s="22"/>
      <c r="F180" s="22"/>
      <c r="G180" s="22"/>
      <c r="H180" s="23" t="s">
        <v>56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13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24"/>
      <c r="AZ180" s="41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3"/>
    </row>
    <row r="181" spans="1:71" s="3" customFormat="1" ht="12.75">
      <c r="A181" s="22" t="s">
        <v>189</v>
      </c>
      <c r="B181" s="22"/>
      <c r="C181" s="22"/>
      <c r="D181" s="22"/>
      <c r="E181" s="22"/>
      <c r="F181" s="22"/>
      <c r="G181" s="22"/>
      <c r="H181" s="23" t="s">
        <v>190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13" t="s">
        <v>162</v>
      </c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24"/>
      <c r="AZ181" s="31">
        <v>0</v>
      </c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3"/>
    </row>
    <row r="182" spans="1:71" s="3" customFormat="1" ht="12.75">
      <c r="A182" s="22" t="s">
        <v>191</v>
      </c>
      <c r="B182" s="22"/>
      <c r="C182" s="22"/>
      <c r="D182" s="22"/>
      <c r="E182" s="22"/>
      <c r="F182" s="22"/>
      <c r="G182" s="22"/>
      <c r="H182" s="23" t="s">
        <v>192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13" t="s">
        <v>162</v>
      </c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24"/>
      <c r="AZ182" s="41">
        <f>15846.014090635/1000</f>
        <v>15.846014090635</v>
      </c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3"/>
    </row>
    <row r="183" spans="1:71" s="3" customFormat="1" ht="12.75">
      <c r="A183" s="22" t="s">
        <v>193</v>
      </c>
      <c r="B183" s="22"/>
      <c r="C183" s="22"/>
      <c r="D183" s="22"/>
      <c r="E183" s="22"/>
      <c r="F183" s="22"/>
      <c r="G183" s="22"/>
      <c r="H183" s="23" t="s">
        <v>194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13" t="s">
        <v>162</v>
      </c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24"/>
      <c r="AZ183" s="41">
        <f>216235.056952666/1000-63365/1000</f>
        <v>152.87005695266598</v>
      </c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3"/>
    </row>
    <row r="184" spans="1:71" s="3" customFormat="1" ht="12.75" hidden="1" outlineLevel="1">
      <c r="A184" s="22" t="s">
        <v>151</v>
      </c>
      <c r="B184" s="22"/>
      <c r="C184" s="22"/>
      <c r="D184" s="22"/>
      <c r="E184" s="22"/>
      <c r="F184" s="22"/>
      <c r="G184" s="22"/>
      <c r="H184" s="23" t="s">
        <v>195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13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24"/>
      <c r="AZ184" s="41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3"/>
    </row>
    <row r="185" spans="1:71" s="3" customFormat="1" ht="12.75" hidden="1" outlineLevel="1">
      <c r="A185" s="22"/>
      <c r="B185" s="22"/>
      <c r="C185" s="22"/>
      <c r="D185" s="22"/>
      <c r="E185" s="22"/>
      <c r="F185" s="22"/>
      <c r="G185" s="22"/>
      <c r="H185" s="23" t="s">
        <v>56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13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24"/>
      <c r="AZ185" s="41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3"/>
    </row>
    <row r="186" spans="1:71" s="3" customFormat="1" ht="12.75" hidden="1" outlineLevel="1">
      <c r="A186" s="22" t="s">
        <v>196</v>
      </c>
      <c r="B186" s="22"/>
      <c r="C186" s="22"/>
      <c r="D186" s="22"/>
      <c r="E186" s="22"/>
      <c r="F186" s="22"/>
      <c r="G186" s="22"/>
      <c r="H186" s="23" t="s">
        <v>197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13" t="s">
        <v>162</v>
      </c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24"/>
      <c r="AZ186" s="41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3"/>
    </row>
    <row r="187" spans="1:71" s="3" customFormat="1" ht="12.75" hidden="1" outlineLevel="1">
      <c r="A187" s="22" t="s">
        <v>198</v>
      </c>
      <c r="B187" s="22"/>
      <c r="C187" s="22"/>
      <c r="D187" s="22"/>
      <c r="E187" s="22"/>
      <c r="F187" s="22"/>
      <c r="G187" s="22"/>
      <c r="H187" s="23" t="s">
        <v>199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13" t="s">
        <v>162</v>
      </c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24"/>
      <c r="AZ187" s="41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3"/>
    </row>
    <row r="188" spans="1:71" s="3" customFormat="1" ht="12.75" hidden="1" outlineLevel="1">
      <c r="A188" s="22" t="s">
        <v>200</v>
      </c>
      <c r="B188" s="22"/>
      <c r="C188" s="22"/>
      <c r="D188" s="22"/>
      <c r="E188" s="22"/>
      <c r="F188" s="22"/>
      <c r="G188" s="22"/>
      <c r="H188" s="23" t="s">
        <v>201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13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24"/>
      <c r="AZ188" s="41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3"/>
    </row>
    <row r="189" spans="1:71" s="3" customFormat="1" ht="12.75" hidden="1" outlineLevel="1">
      <c r="A189" s="22"/>
      <c r="B189" s="22"/>
      <c r="C189" s="22"/>
      <c r="D189" s="22"/>
      <c r="E189" s="22"/>
      <c r="F189" s="22"/>
      <c r="G189" s="22"/>
      <c r="H189" s="23" t="s">
        <v>56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13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24"/>
      <c r="AZ189" s="41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3"/>
    </row>
    <row r="190" spans="1:71" s="3" customFormat="1" ht="12.75" hidden="1" outlineLevel="1">
      <c r="A190" s="22" t="s">
        <v>202</v>
      </c>
      <c r="B190" s="22"/>
      <c r="C190" s="22"/>
      <c r="D190" s="22"/>
      <c r="E190" s="22"/>
      <c r="F190" s="22"/>
      <c r="G190" s="22"/>
      <c r="H190" s="23" t="s">
        <v>190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13" t="s">
        <v>162</v>
      </c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24"/>
      <c r="AZ190" s="41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3"/>
    </row>
    <row r="191" spans="1:71" s="3" customFormat="1" ht="12.75" hidden="1" outlineLevel="1">
      <c r="A191" s="22" t="s">
        <v>203</v>
      </c>
      <c r="B191" s="22"/>
      <c r="C191" s="22"/>
      <c r="D191" s="22"/>
      <c r="E191" s="22"/>
      <c r="F191" s="22"/>
      <c r="G191" s="22"/>
      <c r="H191" s="23" t="s">
        <v>192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13" t="s">
        <v>162</v>
      </c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24"/>
      <c r="AZ191" s="41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3"/>
    </row>
    <row r="192" spans="1:71" s="3" customFormat="1" ht="12.75" hidden="1" outlineLevel="1">
      <c r="A192" s="22" t="s">
        <v>204</v>
      </c>
      <c r="B192" s="22"/>
      <c r="C192" s="22"/>
      <c r="D192" s="22"/>
      <c r="E192" s="22"/>
      <c r="F192" s="22"/>
      <c r="G192" s="22"/>
      <c r="H192" s="23" t="s">
        <v>194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13" t="s">
        <v>162</v>
      </c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24"/>
      <c r="AZ192" s="41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3"/>
    </row>
    <row r="193" spans="1:71" s="3" customFormat="1" ht="12.75" hidden="1" outlineLevel="1">
      <c r="A193" s="22" t="s">
        <v>205</v>
      </c>
      <c r="B193" s="22"/>
      <c r="C193" s="22"/>
      <c r="D193" s="22"/>
      <c r="E193" s="22"/>
      <c r="F193" s="22"/>
      <c r="G193" s="22"/>
      <c r="H193" s="23" t="s">
        <v>206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13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24"/>
      <c r="AZ193" s="41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3"/>
    </row>
    <row r="194" spans="1:71" s="3" customFormat="1" ht="12.75" hidden="1" outlineLevel="1">
      <c r="A194" s="22"/>
      <c r="B194" s="22"/>
      <c r="C194" s="22"/>
      <c r="D194" s="22"/>
      <c r="E194" s="22"/>
      <c r="F194" s="22"/>
      <c r="G194" s="22"/>
      <c r="H194" s="23" t="s">
        <v>56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13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24"/>
      <c r="AZ194" s="41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3"/>
    </row>
    <row r="195" spans="1:71" s="3" customFormat="1" ht="12.75" hidden="1" outlineLevel="1">
      <c r="A195" s="22" t="s">
        <v>207</v>
      </c>
      <c r="B195" s="22"/>
      <c r="C195" s="22"/>
      <c r="D195" s="22"/>
      <c r="E195" s="22"/>
      <c r="F195" s="22"/>
      <c r="G195" s="22"/>
      <c r="H195" s="23" t="s">
        <v>190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13" t="s">
        <v>162</v>
      </c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24"/>
      <c r="AZ195" s="41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3"/>
    </row>
    <row r="196" spans="1:71" s="3" customFormat="1" ht="12.75" hidden="1" outlineLevel="1">
      <c r="A196" s="22" t="s">
        <v>208</v>
      </c>
      <c r="B196" s="22"/>
      <c r="C196" s="22"/>
      <c r="D196" s="22"/>
      <c r="E196" s="22"/>
      <c r="F196" s="22"/>
      <c r="G196" s="22"/>
      <c r="H196" s="23" t="s">
        <v>192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13" t="s">
        <v>162</v>
      </c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24"/>
      <c r="AZ196" s="41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3"/>
    </row>
    <row r="197" spans="1:71" s="3" customFormat="1" ht="12.75" hidden="1" outlineLevel="1">
      <c r="A197" s="22" t="s">
        <v>209</v>
      </c>
      <c r="B197" s="22"/>
      <c r="C197" s="22"/>
      <c r="D197" s="22"/>
      <c r="E197" s="22"/>
      <c r="F197" s="22"/>
      <c r="G197" s="22"/>
      <c r="H197" s="23" t="s">
        <v>194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13" t="s">
        <v>162</v>
      </c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24"/>
      <c r="AZ197" s="41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3"/>
    </row>
    <row r="198" spans="1:71" s="3" customFormat="1" ht="12.75" collapsed="1">
      <c r="A198" s="22" t="s">
        <v>210</v>
      </c>
      <c r="B198" s="22"/>
      <c r="C198" s="22"/>
      <c r="D198" s="22"/>
      <c r="E198" s="22"/>
      <c r="F198" s="22"/>
      <c r="G198" s="22"/>
      <c r="H198" s="23" t="s">
        <v>27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13" t="s">
        <v>162</v>
      </c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24"/>
      <c r="AZ198" s="41">
        <f>AZ162-AZ179</f>
        <v>46.09323376178392</v>
      </c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3"/>
    </row>
    <row r="199" spans="1:71" s="3" customFormat="1" ht="12.75">
      <c r="A199" s="22" t="s">
        <v>211</v>
      </c>
      <c r="B199" s="22"/>
      <c r="C199" s="22"/>
      <c r="D199" s="22"/>
      <c r="E199" s="22"/>
      <c r="F199" s="22"/>
      <c r="G199" s="22"/>
      <c r="H199" s="23" t="s">
        <v>212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13" t="s">
        <v>149</v>
      </c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24"/>
      <c r="AZ199" s="13">
        <f>AZ198/AZ162*100</f>
        <v>21.45774541917926</v>
      </c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24"/>
    </row>
    <row r="200" spans="1:71" s="3" customFormat="1" ht="63.75" customHeight="1">
      <c r="A200" s="22" t="s">
        <v>213</v>
      </c>
      <c r="B200" s="22"/>
      <c r="C200" s="22"/>
      <c r="D200" s="22"/>
      <c r="E200" s="22"/>
      <c r="F200" s="22"/>
      <c r="G200" s="22"/>
      <c r="H200" s="23" t="s">
        <v>152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13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24"/>
      <c r="AZ200" s="13" t="s">
        <v>225</v>
      </c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</row>
  </sheetData>
  <sheetProtection/>
  <mergeCells count="708">
    <mergeCell ref="A195:G195"/>
    <mergeCell ref="H195:AI195"/>
    <mergeCell ref="H199:AI199"/>
    <mergeCell ref="A197:G197"/>
    <mergeCell ref="H197:AI197"/>
    <mergeCell ref="AJ197:AY197"/>
    <mergeCell ref="AZ197:BS197"/>
    <mergeCell ref="AJ196:AY196"/>
    <mergeCell ref="A200:G200"/>
    <mergeCell ref="H200:AI200"/>
    <mergeCell ref="AJ200:AY200"/>
    <mergeCell ref="AJ199:AY199"/>
    <mergeCell ref="AZ199:BS199"/>
    <mergeCell ref="A198:G198"/>
    <mergeCell ref="H198:AI198"/>
    <mergeCell ref="AJ198:AY198"/>
    <mergeCell ref="AZ198:BS198"/>
    <mergeCell ref="A199:G199"/>
    <mergeCell ref="A196:G196"/>
    <mergeCell ref="H196:AI196"/>
    <mergeCell ref="AZ196:BS196"/>
    <mergeCell ref="AJ195:AY195"/>
    <mergeCell ref="AZ195:BS195"/>
    <mergeCell ref="A192:G192"/>
    <mergeCell ref="H192:AI192"/>
    <mergeCell ref="AJ192:AY192"/>
    <mergeCell ref="A193:G193"/>
    <mergeCell ref="H193:AI193"/>
    <mergeCell ref="AJ193:AY193"/>
    <mergeCell ref="AZ193:BS193"/>
    <mergeCell ref="A194:G194"/>
    <mergeCell ref="H194:AI194"/>
    <mergeCell ref="AJ194:AY194"/>
    <mergeCell ref="AZ194:BS194"/>
    <mergeCell ref="A191:G191"/>
    <mergeCell ref="H191:AI191"/>
    <mergeCell ref="AJ191:AY191"/>
    <mergeCell ref="AZ191:BS191"/>
    <mergeCell ref="AJ188:AY188"/>
    <mergeCell ref="A189:G189"/>
    <mergeCell ref="H189:AI189"/>
    <mergeCell ref="AJ189:AY189"/>
    <mergeCell ref="AZ189:BS189"/>
    <mergeCell ref="AZ192:BS192"/>
    <mergeCell ref="A190:G190"/>
    <mergeCell ref="H190:AI190"/>
    <mergeCell ref="AJ190:AY190"/>
    <mergeCell ref="AZ190:BS190"/>
    <mergeCell ref="A187:G187"/>
    <mergeCell ref="H187:AI187"/>
    <mergeCell ref="A188:G188"/>
    <mergeCell ref="H188:AI188"/>
    <mergeCell ref="AZ188:BS188"/>
    <mergeCell ref="AJ187:AY187"/>
    <mergeCell ref="AZ187:BS187"/>
    <mergeCell ref="A184:G184"/>
    <mergeCell ref="H184:AI184"/>
    <mergeCell ref="AJ184:AY184"/>
    <mergeCell ref="A185:G185"/>
    <mergeCell ref="H185:AI185"/>
    <mergeCell ref="AJ185:AY185"/>
    <mergeCell ref="AZ185:BS185"/>
    <mergeCell ref="A186:G186"/>
    <mergeCell ref="H186:AI186"/>
    <mergeCell ref="AJ186:AY186"/>
    <mergeCell ref="AZ186:BS186"/>
    <mergeCell ref="A183:G183"/>
    <mergeCell ref="H183:AI183"/>
    <mergeCell ref="AJ183:AY183"/>
    <mergeCell ref="AZ183:BS183"/>
    <mergeCell ref="A181:G181"/>
    <mergeCell ref="H181:AI181"/>
    <mergeCell ref="AJ181:AY181"/>
    <mergeCell ref="AZ181:BS181"/>
    <mergeCell ref="AZ184:BS184"/>
    <mergeCell ref="A182:G182"/>
    <mergeCell ref="H182:AI182"/>
    <mergeCell ref="AJ182:AY182"/>
    <mergeCell ref="AZ182:BS182"/>
    <mergeCell ref="A179:G179"/>
    <mergeCell ref="H179:AI179"/>
    <mergeCell ref="A180:G180"/>
    <mergeCell ref="H180:AI180"/>
    <mergeCell ref="AZ180:BS180"/>
    <mergeCell ref="AJ179:AY179"/>
    <mergeCell ref="AZ179:BS179"/>
    <mergeCell ref="AJ180:AY180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J174:AY174"/>
    <mergeCell ref="AZ177:BS177"/>
    <mergeCell ref="A178:G178"/>
    <mergeCell ref="H178:AI178"/>
    <mergeCell ref="AJ178:AY178"/>
    <mergeCell ref="AZ178:BS178"/>
    <mergeCell ref="A175:G175"/>
    <mergeCell ref="H175:AI175"/>
    <mergeCell ref="H173:AI173"/>
    <mergeCell ref="AJ173:AY173"/>
    <mergeCell ref="AZ173:BS173"/>
    <mergeCell ref="AZ176:BS176"/>
    <mergeCell ref="AJ175:AY175"/>
    <mergeCell ref="AZ175:BS175"/>
    <mergeCell ref="AZ174:BS174"/>
    <mergeCell ref="A171:G171"/>
    <mergeCell ref="H171:AI171"/>
    <mergeCell ref="A172:G172"/>
    <mergeCell ref="H172:AI172"/>
    <mergeCell ref="AJ172:AY172"/>
    <mergeCell ref="AZ172:BS172"/>
    <mergeCell ref="AJ171:AY171"/>
    <mergeCell ref="AZ171:BS171"/>
    <mergeCell ref="A173:G173"/>
    <mergeCell ref="AZ169:BS169"/>
    <mergeCell ref="AZ170:BS170"/>
    <mergeCell ref="A169:G169"/>
    <mergeCell ref="H169:AI169"/>
    <mergeCell ref="AJ169:AY169"/>
    <mergeCell ref="A170:G170"/>
    <mergeCell ref="H170:AI170"/>
    <mergeCell ref="AJ170:AY170"/>
    <mergeCell ref="A167:G167"/>
    <mergeCell ref="H167:AI167"/>
    <mergeCell ref="A168:G168"/>
    <mergeCell ref="H168:AI168"/>
    <mergeCell ref="AJ168:AY168"/>
    <mergeCell ref="AZ168:BS168"/>
    <mergeCell ref="AJ167:AY167"/>
    <mergeCell ref="AZ167:BS167"/>
    <mergeCell ref="A165:G165"/>
    <mergeCell ref="H165:AI165"/>
    <mergeCell ref="AJ165:AY165"/>
    <mergeCell ref="AZ165:BS165"/>
    <mergeCell ref="A166:G166"/>
    <mergeCell ref="H166:AI166"/>
    <mergeCell ref="AJ166:AY166"/>
    <mergeCell ref="AZ166:BS166"/>
    <mergeCell ref="A163:G163"/>
    <mergeCell ref="H163:AI163"/>
    <mergeCell ref="A164:G164"/>
    <mergeCell ref="H164:AI164"/>
    <mergeCell ref="AJ164:AY164"/>
    <mergeCell ref="AZ164:BS164"/>
    <mergeCell ref="AJ163:AY163"/>
    <mergeCell ref="AZ163:BS163"/>
    <mergeCell ref="A161:G161"/>
    <mergeCell ref="H161:AI161"/>
    <mergeCell ref="AJ161:AY161"/>
    <mergeCell ref="AZ161:BS161"/>
    <mergeCell ref="A162:G162"/>
    <mergeCell ref="H162:AI162"/>
    <mergeCell ref="AJ162:AY162"/>
    <mergeCell ref="AZ162:BS162"/>
    <mergeCell ref="A159:G159"/>
    <mergeCell ref="H159:AI159"/>
    <mergeCell ref="A160:G160"/>
    <mergeCell ref="H160:AI160"/>
    <mergeCell ref="AJ160:AY160"/>
    <mergeCell ref="AZ160:BS160"/>
    <mergeCell ref="AJ159:AY159"/>
    <mergeCell ref="AZ159:BS159"/>
    <mergeCell ref="A157:G157"/>
    <mergeCell ref="H157:AI157"/>
    <mergeCell ref="AJ157:AY157"/>
    <mergeCell ref="AZ157:BS157"/>
    <mergeCell ref="A158:G158"/>
    <mergeCell ref="H158:AI158"/>
    <mergeCell ref="AJ158:AY158"/>
    <mergeCell ref="AZ158:BS158"/>
    <mergeCell ref="A154:G154"/>
    <mergeCell ref="H154:AI154"/>
    <mergeCell ref="A155:BS155"/>
    <mergeCell ref="A156:G156"/>
    <mergeCell ref="H156:AI156"/>
    <mergeCell ref="AJ156:AY156"/>
    <mergeCell ref="AZ156:BS156"/>
    <mergeCell ref="AJ154:AY154"/>
    <mergeCell ref="AZ154:BS154"/>
    <mergeCell ref="A152:G152"/>
    <mergeCell ref="H152:AI152"/>
    <mergeCell ref="AJ152:AY152"/>
    <mergeCell ref="AZ152:BS152"/>
    <mergeCell ref="A153:G153"/>
    <mergeCell ref="H153:AI153"/>
    <mergeCell ref="AJ153:AY153"/>
    <mergeCell ref="AZ153:BS153"/>
    <mergeCell ref="A150:G150"/>
    <mergeCell ref="H150:AI150"/>
    <mergeCell ref="A151:G151"/>
    <mergeCell ref="H151:AI151"/>
    <mergeCell ref="AJ151:AY151"/>
    <mergeCell ref="AZ151:BS151"/>
    <mergeCell ref="AJ150:AY150"/>
    <mergeCell ref="AZ150:BS150"/>
    <mergeCell ref="A148:G148"/>
    <mergeCell ref="H148:AI148"/>
    <mergeCell ref="AJ148:AY148"/>
    <mergeCell ref="AZ148:BS148"/>
    <mergeCell ref="A149:G149"/>
    <mergeCell ref="H149:AI149"/>
    <mergeCell ref="AJ149:AY149"/>
    <mergeCell ref="AZ149:BS149"/>
    <mergeCell ref="A146:G146"/>
    <mergeCell ref="H146:AI146"/>
    <mergeCell ref="A147:G147"/>
    <mergeCell ref="H147:AI147"/>
    <mergeCell ref="AJ147:AY147"/>
    <mergeCell ref="AZ147:BS147"/>
    <mergeCell ref="AJ146:AY146"/>
    <mergeCell ref="AZ146:BS146"/>
    <mergeCell ref="A144:G144"/>
    <mergeCell ref="H144:AI144"/>
    <mergeCell ref="AJ144:AY144"/>
    <mergeCell ref="AZ144:BS144"/>
    <mergeCell ref="A145:G145"/>
    <mergeCell ref="H145:AI145"/>
    <mergeCell ref="AJ145:AY145"/>
    <mergeCell ref="AZ145:BS145"/>
    <mergeCell ref="A142:G142"/>
    <mergeCell ref="H142:AI142"/>
    <mergeCell ref="A143:G143"/>
    <mergeCell ref="H143:AI143"/>
    <mergeCell ref="AJ143:AY143"/>
    <mergeCell ref="AZ143:BS143"/>
    <mergeCell ref="AJ142:AY142"/>
    <mergeCell ref="AZ142:BS142"/>
    <mergeCell ref="A140:G140"/>
    <mergeCell ref="H140:AI140"/>
    <mergeCell ref="AJ140:AY140"/>
    <mergeCell ref="AZ140:BS140"/>
    <mergeCell ref="A141:G141"/>
    <mergeCell ref="H141:AI141"/>
    <mergeCell ref="AJ141:AY141"/>
    <mergeCell ref="AZ141:BS141"/>
    <mergeCell ref="A138:G138"/>
    <mergeCell ref="H138:AI138"/>
    <mergeCell ref="A139:G139"/>
    <mergeCell ref="H139:AI139"/>
    <mergeCell ref="AJ139:AY139"/>
    <mergeCell ref="AZ139:BS139"/>
    <mergeCell ref="AJ138:AY138"/>
    <mergeCell ref="AZ138:BS138"/>
    <mergeCell ref="A136:G136"/>
    <mergeCell ref="H136:AI136"/>
    <mergeCell ref="AJ136:AY136"/>
    <mergeCell ref="AZ136:BS136"/>
    <mergeCell ref="A137:G137"/>
    <mergeCell ref="H137:AI137"/>
    <mergeCell ref="AJ137:AY137"/>
    <mergeCell ref="AZ137:BS137"/>
    <mergeCell ref="A134:G134"/>
    <mergeCell ref="H134:AI134"/>
    <mergeCell ref="A135:G135"/>
    <mergeCell ref="H135:AI135"/>
    <mergeCell ref="AJ135:AY135"/>
    <mergeCell ref="AZ135:BS135"/>
    <mergeCell ref="AJ134:AY134"/>
    <mergeCell ref="AZ134:BS134"/>
    <mergeCell ref="A132:G132"/>
    <mergeCell ref="H132:AI132"/>
    <mergeCell ref="AJ132:AY132"/>
    <mergeCell ref="AZ132:BS132"/>
    <mergeCell ref="A133:G133"/>
    <mergeCell ref="H133:AI133"/>
    <mergeCell ref="AJ133:AY133"/>
    <mergeCell ref="AZ133:BS133"/>
    <mergeCell ref="A130:G130"/>
    <mergeCell ref="H130:AI130"/>
    <mergeCell ref="A131:G131"/>
    <mergeCell ref="H131:AI131"/>
    <mergeCell ref="AJ131:AY131"/>
    <mergeCell ref="AZ131:BS131"/>
    <mergeCell ref="AJ130:AY130"/>
    <mergeCell ref="AZ130:BS130"/>
    <mergeCell ref="A128:G128"/>
    <mergeCell ref="H128:AI128"/>
    <mergeCell ref="AJ128:AY128"/>
    <mergeCell ref="AZ128:BS128"/>
    <mergeCell ref="A129:G129"/>
    <mergeCell ref="H129:AI129"/>
    <mergeCell ref="AJ129:AY129"/>
    <mergeCell ref="AZ129:BS129"/>
    <mergeCell ref="A126:G126"/>
    <mergeCell ref="H126:AI126"/>
    <mergeCell ref="A127:G127"/>
    <mergeCell ref="H127:AI127"/>
    <mergeCell ref="AJ127:AY127"/>
    <mergeCell ref="AZ127:BS127"/>
    <mergeCell ref="AJ126:AY126"/>
    <mergeCell ref="AZ126:BS126"/>
    <mergeCell ref="A124:G124"/>
    <mergeCell ref="H124:AI124"/>
    <mergeCell ref="AJ124:AY124"/>
    <mergeCell ref="AZ124:BS124"/>
    <mergeCell ref="A125:G125"/>
    <mergeCell ref="H125:AI125"/>
    <mergeCell ref="AJ125:AY125"/>
    <mergeCell ref="AZ125:BS125"/>
    <mergeCell ref="A122:G122"/>
    <mergeCell ref="H122:AI122"/>
    <mergeCell ref="A123:G123"/>
    <mergeCell ref="H123:AI123"/>
    <mergeCell ref="AJ123:AY123"/>
    <mergeCell ref="AZ123:BS123"/>
    <mergeCell ref="AJ122:AY122"/>
    <mergeCell ref="AZ122:BS122"/>
    <mergeCell ref="A120:G120"/>
    <mergeCell ref="H120:AI120"/>
    <mergeCell ref="AJ120:AY120"/>
    <mergeCell ref="AZ120:BS120"/>
    <mergeCell ref="A121:G121"/>
    <mergeCell ref="H121:AI121"/>
    <mergeCell ref="AJ121:AY121"/>
    <mergeCell ref="AZ121:BS121"/>
    <mergeCell ref="A118:G118"/>
    <mergeCell ref="H118:AI118"/>
    <mergeCell ref="A119:G119"/>
    <mergeCell ref="H119:AI119"/>
    <mergeCell ref="AJ119:AY119"/>
    <mergeCell ref="AZ119:BS119"/>
    <mergeCell ref="AJ118:AY118"/>
    <mergeCell ref="AZ118:BS118"/>
    <mergeCell ref="A116:G116"/>
    <mergeCell ref="H116:AI116"/>
    <mergeCell ref="AJ116:AY116"/>
    <mergeCell ref="AZ116:BS116"/>
    <mergeCell ref="A117:G117"/>
    <mergeCell ref="H117:AI117"/>
    <mergeCell ref="AJ117:AY117"/>
    <mergeCell ref="AZ117:BS117"/>
    <mergeCell ref="A114:G114"/>
    <mergeCell ref="H114:AI114"/>
    <mergeCell ref="A115:G115"/>
    <mergeCell ref="H115:AI115"/>
    <mergeCell ref="AJ115:AY115"/>
    <mergeCell ref="AZ115:BS115"/>
    <mergeCell ref="AJ114:AY114"/>
    <mergeCell ref="AZ114:BS114"/>
    <mergeCell ref="A112:G112"/>
    <mergeCell ref="H112:AI112"/>
    <mergeCell ref="AJ112:AY112"/>
    <mergeCell ref="AZ112:BS112"/>
    <mergeCell ref="A113:G113"/>
    <mergeCell ref="H113:AI113"/>
    <mergeCell ref="AJ113:AY113"/>
    <mergeCell ref="AZ113:BS113"/>
    <mergeCell ref="A110:G110"/>
    <mergeCell ref="H110:AI110"/>
    <mergeCell ref="A111:G111"/>
    <mergeCell ref="H111:AI111"/>
    <mergeCell ref="AJ111:AY111"/>
    <mergeCell ref="AZ111:BS111"/>
    <mergeCell ref="AJ110:AY110"/>
    <mergeCell ref="AZ110:BS110"/>
    <mergeCell ref="A108:G108"/>
    <mergeCell ref="H108:AI108"/>
    <mergeCell ref="AJ108:AY108"/>
    <mergeCell ref="AZ108:BS108"/>
    <mergeCell ref="A109:G109"/>
    <mergeCell ref="H109:AI109"/>
    <mergeCell ref="AJ109:AY109"/>
    <mergeCell ref="AZ109:BS109"/>
    <mergeCell ref="A106:G106"/>
    <mergeCell ref="H106:AI106"/>
    <mergeCell ref="A107:G107"/>
    <mergeCell ref="H107:AI107"/>
    <mergeCell ref="AJ107:AY107"/>
    <mergeCell ref="AZ107:BS107"/>
    <mergeCell ref="AJ106:AY106"/>
    <mergeCell ref="AZ106:BS106"/>
    <mergeCell ref="A104:G104"/>
    <mergeCell ref="H104:AI104"/>
    <mergeCell ref="AJ104:AY104"/>
    <mergeCell ref="AZ104:BS104"/>
    <mergeCell ref="A105:G105"/>
    <mergeCell ref="H105:AI105"/>
    <mergeCell ref="AJ105:AY105"/>
    <mergeCell ref="AZ105:BS105"/>
    <mergeCell ref="A102:G102"/>
    <mergeCell ref="H102:AI102"/>
    <mergeCell ref="A103:G103"/>
    <mergeCell ref="H103:AI103"/>
    <mergeCell ref="AJ103:AY103"/>
    <mergeCell ref="AZ103:BS103"/>
    <mergeCell ref="AJ102:AY102"/>
    <mergeCell ref="AZ102:BS102"/>
    <mergeCell ref="A100:G100"/>
    <mergeCell ref="H100:AI100"/>
    <mergeCell ref="AJ100:AY100"/>
    <mergeCell ref="AZ100:BS100"/>
    <mergeCell ref="A101:G101"/>
    <mergeCell ref="H101:AI101"/>
    <mergeCell ref="AJ101:AY101"/>
    <mergeCell ref="AZ101:BS101"/>
    <mergeCell ref="A98:G98"/>
    <mergeCell ref="H98:AI98"/>
    <mergeCell ref="A99:G99"/>
    <mergeCell ref="H99:AI99"/>
    <mergeCell ref="AJ99:AY99"/>
    <mergeCell ref="AZ99:BS99"/>
    <mergeCell ref="AJ98:AY98"/>
    <mergeCell ref="AZ98:BS98"/>
    <mergeCell ref="A96:G96"/>
    <mergeCell ref="H96:AI96"/>
    <mergeCell ref="AJ96:AY96"/>
    <mergeCell ref="AZ96:BS96"/>
    <mergeCell ref="A97:G97"/>
    <mergeCell ref="H97:AI97"/>
    <mergeCell ref="AJ97:AY97"/>
    <mergeCell ref="AZ97:BS97"/>
    <mergeCell ref="A94:G94"/>
    <mergeCell ref="H94:AI94"/>
    <mergeCell ref="A95:G95"/>
    <mergeCell ref="H95:AI95"/>
    <mergeCell ref="AJ95:AY95"/>
    <mergeCell ref="AZ95:BS95"/>
    <mergeCell ref="AJ94:AY94"/>
    <mergeCell ref="AZ94:BS94"/>
    <mergeCell ref="A92:G92"/>
    <mergeCell ref="H92:AI92"/>
    <mergeCell ref="AJ92:AY92"/>
    <mergeCell ref="AZ92:BS92"/>
    <mergeCell ref="A93:G93"/>
    <mergeCell ref="H93:AI93"/>
    <mergeCell ref="AJ93:AY93"/>
    <mergeCell ref="AZ93:BS93"/>
    <mergeCell ref="A90:G90"/>
    <mergeCell ref="H90:AI90"/>
    <mergeCell ref="A91:G91"/>
    <mergeCell ref="H91:AI91"/>
    <mergeCell ref="AJ91:AY91"/>
    <mergeCell ref="AZ91:BS91"/>
    <mergeCell ref="AJ90:AY90"/>
    <mergeCell ref="AZ90:BS90"/>
    <mergeCell ref="A88:G88"/>
    <mergeCell ref="H88:AI88"/>
    <mergeCell ref="AJ88:AY88"/>
    <mergeCell ref="AZ88:BS88"/>
    <mergeCell ref="A89:G89"/>
    <mergeCell ref="H89:AI89"/>
    <mergeCell ref="AJ89:AY89"/>
    <mergeCell ref="AZ89:BS89"/>
    <mergeCell ref="A86:G86"/>
    <mergeCell ref="H86:AI86"/>
    <mergeCell ref="A87:G87"/>
    <mergeCell ref="H87:AI87"/>
    <mergeCell ref="AJ87:AY87"/>
    <mergeCell ref="AZ87:BS87"/>
    <mergeCell ref="AJ86:AY86"/>
    <mergeCell ref="AZ86:BS86"/>
    <mergeCell ref="A84:G84"/>
    <mergeCell ref="H84:AI84"/>
    <mergeCell ref="AJ84:AY84"/>
    <mergeCell ref="AZ84:BS84"/>
    <mergeCell ref="A85:G85"/>
    <mergeCell ref="H85:AI85"/>
    <mergeCell ref="AJ85:AY85"/>
    <mergeCell ref="AZ85:BS85"/>
    <mergeCell ref="A82:G82"/>
    <mergeCell ref="H82:AI82"/>
    <mergeCell ref="A83:G83"/>
    <mergeCell ref="H83:AI83"/>
    <mergeCell ref="AJ83:AY83"/>
    <mergeCell ref="AZ83:BS83"/>
    <mergeCell ref="AJ82:AY82"/>
    <mergeCell ref="AZ82:BS82"/>
    <mergeCell ref="A80:G80"/>
    <mergeCell ref="H80:AI80"/>
    <mergeCell ref="AJ80:AY80"/>
    <mergeCell ref="AZ80:BS80"/>
    <mergeCell ref="A81:G81"/>
    <mergeCell ref="H81:AI81"/>
    <mergeCell ref="AJ81:AY81"/>
    <mergeCell ref="AZ81:BS81"/>
    <mergeCell ref="A78:G78"/>
    <mergeCell ref="H78:AI78"/>
    <mergeCell ref="A79:G79"/>
    <mergeCell ref="H79:AI79"/>
    <mergeCell ref="AJ79:AY79"/>
    <mergeCell ref="AZ79:BS79"/>
    <mergeCell ref="AJ78:AY78"/>
    <mergeCell ref="AZ78:BS78"/>
    <mergeCell ref="A76:G76"/>
    <mergeCell ref="H76:AI76"/>
    <mergeCell ref="AJ76:AY76"/>
    <mergeCell ref="AZ76:BS76"/>
    <mergeCell ref="A77:G77"/>
    <mergeCell ref="H77:AI77"/>
    <mergeCell ref="AJ77:AY77"/>
    <mergeCell ref="AZ77:BS77"/>
    <mergeCell ref="A74:G74"/>
    <mergeCell ref="H74:AI74"/>
    <mergeCell ref="A75:G75"/>
    <mergeCell ref="H75:AI75"/>
    <mergeCell ref="AJ75:AY75"/>
    <mergeCell ref="AZ75:BS75"/>
    <mergeCell ref="AJ74:AY74"/>
    <mergeCell ref="AZ74:BS74"/>
    <mergeCell ref="A72:G72"/>
    <mergeCell ref="H72:AI72"/>
    <mergeCell ref="AJ72:AY72"/>
    <mergeCell ref="AZ72:BS72"/>
    <mergeCell ref="A73:G73"/>
    <mergeCell ref="H73:AI73"/>
    <mergeCell ref="AJ73:AY73"/>
    <mergeCell ref="AZ73:BS73"/>
    <mergeCell ref="A70:G70"/>
    <mergeCell ref="H70:AI70"/>
    <mergeCell ref="A71:G71"/>
    <mergeCell ref="H71:AI71"/>
    <mergeCell ref="AJ71:AY71"/>
    <mergeCell ref="AZ71:BS71"/>
    <mergeCell ref="AJ70:AY70"/>
    <mergeCell ref="AZ70:BS70"/>
    <mergeCell ref="A68:G68"/>
    <mergeCell ref="H68:AI68"/>
    <mergeCell ref="AJ68:AY68"/>
    <mergeCell ref="AZ68:BS68"/>
    <mergeCell ref="A69:G69"/>
    <mergeCell ref="H69:AI69"/>
    <mergeCell ref="AJ69:AY69"/>
    <mergeCell ref="AZ69:BS69"/>
    <mergeCell ref="A66:G66"/>
    <mergeCell ref="H66:AI66"/>
    <mergeCell ref="A67:G67"/>
    <mergeCell ref="H67:AI67"/>
    <mergeCell ref="AJ67:AY67"/>
    <mergeCell ref="AZ67:BS67"/>
    <mergeCell ref="AJ66:AY66"/>
    <mergeCell ref="AZ66:BS66"/>
    <mergeCell ref="AZ64:BS64"/>
    <mergeCell ref="AZ65:BS65"/>
    <mergeCell ref="A64:G64"/>
    <mergeCell ref="H64:AI64"/>
    <mergeCell ref="AJ64:AY64"/>
    <mergeCell ref="A65:G65"/>
    <mergeCell ref="H65:AI65"/>
    <mergeCell ref="AJ65:AY65"/>
    <mergeCell ref="A61:G61"/>
    <mergeCell ref="H61:AI61"/>
    <mergeCell ref="A62:BS62"/>
    <mergeCell ref="A63:G63"/>
    <mergeCell ref="H63:AI63"/>
    <mergeCell ref="AJ63:AY63"/>
    <mergeCell ref="AZ63:BS63"/>
    <mergeCell ref="AJ61:AY61"/>
    <mergeCell ref="AZ61:BS61"/>
    <mergeCell ref="AZ60:BS60"/>
    <mergeCell ref="A59:G59"/>
    <mergeCell ref="H59:AI59"/>
    <mergeCell ref="AJ59:AY59"/>
    <mergeCell ref="A60:G60"/>
    <mergeCell ref="H60:AI60"/>
    <mergeCell ref="AJ60:AY60"/>
    <mergeCell ref="AZ59:BS59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A55:G55"/>
    <mergeCell ref="H55:AI55"/>
    <mergeCell ref="AJ55:AY55"/>
    <mergeCell ref="AZ55:BS55"/>
    <mergeCell ref="A56:G56"/>
    <mergeCell ref="H56:AI56"/>
    <mergeCell ref="AJ56:AY56"/>
    <mergeCell ref="AZ56:BS56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A51:G51"/>
    <mergeCell ref="H51:AI51"/>
    <mergeCell ref="AJ51:AY51"/>
    <mergeCell ref="AZ51:BS51"/>
    <mergeCell ref="A52:G52"/>
    <mergeCell ref="H52:AI52"/>
    <mergeCell ref="AJ52:AY52"/>
    <mergeCell ref="AZ52:BS52"/>
    <mergeCell ref="A49:G49"/>
    <mergeCell ref="H49:AI49"/>
    <mergeCell ref="A50:G50"/>
    <mergeCell ref="H50:AI50"/>
    <mergeCell ref="AJ50:AY50"/>
    <mergeCell ref="AZ50:BS50"/>
    <mergeCell ref="AJ49:AY49"/>
    <mergeCell ref="AZ49:BS49"/>
    <mergeCell ref="A47:G47"/>
    <mergeCell ref="H47:AI47"/>
    <mergeCell ref="AJ47:AY47"/>
    <mergeCell ref="AZ47:BS47"/>
    <mergeCell ref="A48:G48"/>
    <mergeCell ref="H48:AI48"/>
    <mergeCell ref="AJ48:AY48"/>
    <mergeCell ref="AZ48:BS48"/>
    <mergeCell ref="A46:G46"/>
    <mergeCell ref="H46:AI46"/>
    <mergeCell ref="AJ46:AY46"/>
    <mergeCell ref="AZ46:BS46"/>
    <mergeCell ref="AJ45:AY45"/>
    <mergeCell ref="AZ45:BS45"/>
    <mergeCell ref="AZ43:BS43"/>
    <mergeCell ref="A44:G44"/>
    <mergeCell ref="H44:AI44"/>
    <mergeCell ref="AJ44:AY44"/>
    <mergeCell ref="AZ44:BS44"/>
    <mergeCell ref="A45:G45"/>
    <mergeCell ref="H45:AI45"/>
    <mergeCell ref="H41:AI41"/>
    <mergeCell ref="A42:G42"/>
    <mergeCell ref="H42:AI42"/>
    <mergeCell ref="AJ42:AY42"/>
    <mergeCell ref="AJ41:AY41"/>
    <mergeCell ref="A43:G43"/>
    <mergeCell ref="H43:AI43"/>
    <mergeCell ref="AJ43:AY43"/>
    <mergeCell ref="AZ41:BS41"/>
    <mergeCell ref="AZ42:BS42"/>
    <mergeCell ref="A39:G39"/>
    <mergeCell ref="H39:AI39"/>
    <mergeCell ref="AJ39:AY39"/>
    <mergeCell ref="A40:G40"/>
    <mergeCell ref="H40:AI40"/>
    <mergeCell ref="AJ40:AY40"/>
    <mergeCell ref="AZ39:BS39"/>
    <mergeCell ref="A41:G41"/>
    <mergeCell ref="A37:G37"/>
    <mergeCell ref="H37:AI37"/>
    <mergeCell ref="A38:G38"/>
    <mergeCell ref="H38:AI38"/>
    <mergeCell ref="AJ38:AY38"/>
    <mergeCell ref="AZ38:BS38"/>
    <mergeCell ref="AJ37:AY37"/>
    <mergeCell ref="AZ37:BS37"/>
    <mergeCell ref="A35:G35"/>
    <mergeCell ref="H35:AI35"/>
    <mergeCell ref="AJ35:AY35"/>
    <mergeCell ref="AZ35:BS35"/>
    <mergeCell ref="A36:G36"/>
    <mergeCell ref="H36:AI36"/>
    <mergeCell ref="AJ36:AY36"/>
    <mergeCell ref="AZ36:BS36"/>
    <mergeCell ref="A33:G33"/>
    <mergeCell ref="H33:AI33"/>
    <mergeCell ref="A34:G34"/>
    <mergeCell ref="H34:AI34"/>
    <mergeCell ref="AJ34:AY34"/>
    <mergeCell ref="AZ34:BS34"/>
    <mergeCell ref="AJ33:AY33"/>
    <mergeCell ref="AZ33:BS33"/>
    <mergeCell ref="A32:G32"/>
    <mergeCell ref="H32:AI32"/>
    <mergeCell ref="AJ32:AY32"/>
    <mergeCell ref="AZ32:BS32"/>
    <mergeCell ref="A29:G29"/>
    <mergeCell ref="H29:AI29"/>
    <mergeCell ref="AJ29:AY29"/>
    <mergeCell ref="A31:G31"/>
    <mergeCell ref="H31:AI31"/>
    <mergeCell ref="AJ31:AY31"/>
    <mergeCell ref="A30:G30"/>
    <mergeCell ref="H30:AI30"/>
    <mergeCell ref="AJ30:AY30"/>
    <mergeCell ref="AZ30:BS30"/>
    <mergeCell ref="AZ29:BS29"/>
    <mergeCell ref="AZ31:BS31"/>
    <mergeCell ref="AZ28:BS28"/>
    <mergeCell ref="AV3:BS3"/>
    <mergeCell ref="A4:BS4"/>
    <mergeCell ref="A6:BS6"/>
    <mergeCell ref="A7:BS7"/>
    <mergeCell ref="A8:BS8"/>
    <mergeCell ref="A10:BS10"/>
    <mergeCell ref="AA12:BS12"/>
    <mergeCell ref="AH13:BS13"/>
    <mergeCell ref="A1:BS1"/>
    <mergeCell ref="X14:BS14"/>
    <mergeCell ref="X15:BS15"/>
    <mergeCell ref="H16:BS16"/>
    <mergeCell ref="H17:BS17"/>
    <mergeCell ref="Z18:BS18"/>
    <mergeCell ref="AF19:BS19"/>
    <mergeCell ref="Z20:BS20"/>
    <mergeCell ref="H21:BS21"/>
    <mergeCell ref="A23:BS23"/>
    <mergeCell ref="AZ40:BS40"/>
    <mergeCell ref="A25:AI26"/>
    <mergeCell ref="AJ25:AY26"/>
    <mergeCell ref="AZ25:BS26"/>
    <mergeCell ref="AZ200:BS200"/>
    <mergeCell ref="A27:BS27"/>
    <mergeCell ref="A28:G28"/>
    <mergeCell ref="H28:AI28"/>
    <mergeCell ref="AJ28:AY28"/>
  </mergeCells>
  <hyperlinks>
    <hyperlink ref="AF19" r:id="rId1" display="dir@kgk.yantene.ru"/>
  </hyperlink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61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Зуева Елена Викторовна</cp:lastModifiedBy>
  <cp:lastPrinted>2019-04-16T07:29:55Z</cp:lastPrinted>
  <dcterms:created xsi:type="dcterms:W3CDTF">2011-01-11T10:25:48Z</dcterms:created>
  <dcterms:modified xsi:type="dcterms:W3CDTF">2019-05-30T07:57:09Z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