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ДЭиТ\ОТР\ЗАКРЫТАЯ\ТЕХ.ПРИСОЕДИНЕНИЕ\Тарифная заявка 2025\Раскрытие информации\Сайт Общества\"/>
    </mc:Choice>
  </mc:AlternateContent>
  <bookViews>
    <workbookView xWindow="0" yWindow="0" windowWidth="28800" windowHeight="12435"/>
  </bookViews>
  <sheets>
    <sheet name="расходы не связанные со строит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8" i="1" l="1"/>
  <c r="K28" i="1"/>
  <c r="H28" i="1"/>
  <c r="D28" i="1"/>
  <c r="C28" i="1"/>
  <c r="N27" i="1"/>
  <c r="K27" i="1"/>
  <c r="H27" i="1"/>
  <c r="D27" i="1"/>
  <c r="C27" i="1"/>
  <c r="N26" i="1"/>
  <c r="K26" i="1"/>
  <c r="H26" i="1"/>
  <c r="D26" i="1"/>
  <c r="C26" i="1"/>
  <c r="N25" i="1"/>
  <c r="K25" i="1"/>
  <c r="H25" i="1"/>
  <c r="D25" i="1"/>
  <c r="C25" i="1"/>
  <c r="N24" i="1"/>
  <c r="K24" i="1"/>
  <c r="H24" i="1"/>
  <c r="D24" i="1"/>
  <c r="C24" i="1"/>
  <c r="N23" i="1"/>
  <c r="K23" i="1"/>
  <c r="H23" i="1"/>
  <c r="D23" i="1"/>
  <c r="C23" i="1"/>
  <c r="N22" i="1"/>
  <c r="K22" i="1"/>
  <c r="H22" i="1"/>
  <c r="D22" i="1"/>
  <c r="C22" i="1"/>
  <c r="N21" i="1"/>
  <c r="K21" i="1"/>
  <c r="H21" i="1"/>
  <c r="D21" i="1"/>
  <c r="C21" i="1"/>
  <c r="N20" i="1"/>
  <c r="K20" i="1"/>
  <c r="H20" i="1"/>
  <c r="D20" i="1"/>
  <c r="C20" i="1"/>
  <c r="N19" i="1"/>
  <c r="K19" i="1"/>
  <c r="H19" i="1"/>
  <c r="D19" i="1"/>
  <c r="C19" i="1"/>
  <c r="N18" i="1"/>
  <c r="K18" i="1"/>
  <c r="H18" i="1"/>
  <c r="D18" i="1"/>
  <c r="C18" i="1"/>
  <c r="N17" i="1"/>
  <c r="K17" i="1"/>
  <c r="H17" i="1"/>
  <c r="D17" i="1"/>
  <c r="C17" i="1"/>
  <c r="N16" i="1"/>
  <c r="K16" i="1"/>
  <c r="H16" i="1"/>
  <c r="D16" i="1"/>
  <c r="C16" i="1"/>
  <c r="N15" i="1"/>
  <c r="K15" i="1"/>
  <c r="H15" i="1"/>
  <c r="D15" i="1"/>
  <c r="C15" i="1"/>
  <c r="N14" i="1"/>
  <c r="K14" i="1"/>
  <c r="H14" i="1"/>
  <c r="D14" i="1"/>
  <c r="C14" i="1"/>
  <c r="N13" i="1"/>
  <c r="K13" i="1"/>
  <c r="H13" i="1"/>
  <c r="D13" i="1"/>
  <c r="C13" i="1"/>
  <c r="C9" i="1" s="1"/>
  <c r="N12" i="1"/>
  <c r="K12" i="1"/>
  <c r="H12" i="1"/>
  <c r="D12" i="1"/>
  <c r="C12" i="1"/>
  <c r="N11" i="1"/>
  <c r="K11" i="1"/>
  <c r="H11" i="1"/>
  <c r="H9" i="1" s="1"/>
  <c r="D11" i="1"/>
  <c r="C11" i="1"/>
  <c r="N10" i="1"/>
  <c r="K10" i="1"/>
  <c r="K9" i="1" s="1"/>
  <c r="H10" i="1"/>
  <c r="D10" i="1"/>
  <c r="D9" i="1" s="1"/>
  <c r="C10" i="1"/>
  <c r="N9" i="1"/>
  <c r="M9" i="1"/>
  <c r="L9" i="1"/>
  <c r="J9" i="1"/>
  <c r="I9" i="1"/>
  <c r="G9" i="1"/>
  <c r="F9" i="1"/>
  <c r="L7" i="1"/>
  <c r="I7" i="1"/>
  <c r="A4" i="1"/>
</calcChain>
</file>

<file path=xl/sharedStrings.xml><?xml version="1.0" encoding="utf-8"?>
<sst xmlns="http://schemas.openxmlformats.org/spreadsheetml/2006/main" count="47" uniqueCount="47">
  <si>
    <t>Приложение № 3</t>
  </si>
  <si>
    <t>Расчет фактических расходов на выполнение мероприятий по технологическому присоединению, не связанных со строительством объектов электросетевого хозяйства за 2021, 2022, 2023 годы</t>
  </si>
  <si>
    <t>Итого:</t>
  </si>
  <si>
    <t>тыс. руб.</t>
  </si>
  <si>
    <t>№ п/п</t>
  </si>
  <si>
    <t>Показатели</t>
  </si>
  <si>
    <t>Расходы на выполнение сетевой организацией следующих обязательных мероприятий</t>
  </si>
  <si>
    <t>Подготовка и выдача сетевой организацией технических условий Заявителю (ТУ)</t>
  </si>
  <si>
    <t>Расходы по выполнению мероприятий по технологическому присоединению, всего</t>
  </si>
  <si>
    <t>1.1</t>
  </si>
  <si>
    <t>Вспомогательные материалы</t>
  </si>
  <si>
    <t>1.2</t>
  </si>
  <si>
    <t>Энергия на хозяйственные нужды</t>
  </si>
  <si>
    <t>1.3</t>
  </si>
  <si>
    <t>Оплата труда ППП</t>
  </si>
  <si>
    <t>1.4</t>
  </si>
  <si>
    <t>Отчисления на страховые взносы</t>
  </si>
  <si>
    <t>1.5.</t>
  </si>
  <si>
    <t>Амортизация</t>
  </si>
  <si>
    <t>1.6</t>
  </si>
  <si>
    <t>Прочие расходы, всего, в том числе:</t>
  </si>
  <si>
    <t>1.6.1</t>
  </si>
  <si>
    <t>- работы и услуги производственного характера</t>
  </si>
  <si>
    <t>1.6.2</t>
  </si>
  <si>
    <t>- налоги и сборы, уменьшающие налогооблагаемую базу на прибыль организаций, всего</t>
  </si>
  <si>
    <t>1.6.3</t>
  </si>
  <si>
    <t>- работы и услуги непроизводственного характера, в т.ч.:</t>
  </si>
  <si>
    <t>1.6.3.1</t>
  </si>
  <si>
    <t>услуги связи</t>
  </si>
  <si>
    <t>1.6.3.2</t>
  </si>
  <si>
    <t>расходы на охрану и пожарную безопасность</t>
  </si>
  <si>
    <t>1.6.3.3</t>
  </si>
  <si>
    <t>расходы на информационное обслуживание, иные услуги, связанные с деятельностью по технологическому присоединению</t>
  </si>
  <si>
    <t>1.6.3.4</t>
  </si>
  <si>
    <t>плата за аренду имущества</t>
  </si>
  <si>
    <t>1.6.3.5</t>
  </si>
  <si>
    <t>другие прочие расходы, связанные с производством и реализацией</t>
  </si>
  <si>
    <t>1.7</t>
  </si>
  <si>
    <t>Внереализационные расходы, всего</t>
  </si>
  <si>
    <t>1.7.1</t>
  </si>
  <si>
    <t>- расходы на услуги банков</t>
  </si>
  <si>
    <t>1.7.2</t>
  </si>
  <si>
    <t>- % за пользование кредитом</t>
  </si>
  <si>
    <t>1.7.3</t>
  </si>
  <si>
    <t>- прочие обоснованные расходы</t>
  </si>
  <si>
    <t>1.7.4</t>
  </si>
  <si>
    <t>- денежные выплаты социального характера (по Коллективному договору)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</si>
</sst>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_р_._-;\-* #,##0_р_._-;_-* &quot;-&quot;??_р_._-;_-@_-"/>
  </numFmts>
  <fonts count="10" x14ac:knownFonts="1">
    <font>
      <sz val="10"/>
      <name val="Arial Cyr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0" applyFont="1" applyFill="1"/>
    <xf numFmtId="0" fontId="3" fillId="2" borderId="0" xfId="0" applyFont="1" applyFill="1"/>
    <xf numFmtId="3" fontId="4" fillId="2" borderId="0" xfId="0" applyNumberFormat="1" applyFont="1" applyFill="1" applyAlignment="1">
      <alignment horizontal="right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/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/>
    <xf numFmtId="49" fontId="7" fillId="2" borderId="0" xfId="0" applyNumberFormat="1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right" vertical="center"/>
    </xf>
    <xf numFmtId="0" fontId="8" fillId="2" borderId="0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vertical="center" wrapText="1"/>
    </xf>
    <xf numFmtId="165" fontId="6" fillId="2" borderId="9" xfId="1" applyNumberFormat="1" applyFont="1" applyFill="1" applyBorder="1" applyAlignment="1">
      <alignment vertical="center" wrapText="1"/>
    </xf>
    <xf numFmtId="165" fontId="9" fillId="2" borderId="9" xfId="1" applyNumberFormat="1" applyFont="1" applyFill="1" applyBorder="1" applyAlignment="1">
      <alignment horizontal="right" vertical="center" wrapText="1" indent="1"/>
    </xf>
    <xf numFmtId="165" fontId="6" fillId="2" borderId="10" xfId="1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horizontal="left" vertical="center" wrapText="1"/>
    </xf>
    <xf numFmtId="165" fontId="3" fillId="2" borderId="9" xfId="1" applyNumberFormat="1" applyFont="1" applyFill="1" applyBorder="1" applyAlignment="1">
      <alignment horizontal="right" vertical="center" wrapText="1" indent="1"/>
    </xf>
    <xf numFmtId="165" fontId="2" fillId="2" borderId="9" xfId="1" applyNumberFormat="1" applyFont="1" applyFill="1" applyBorder="1" applyAlignment="1">
      <alignment vertical="center"/>
    </xf>
    <xf numFmtId="165" fontId="2" fillId="2" borderId="9" xfId="1" applyNumberFormat="1" applyFont="1" applyFill="1" applyBorder="1" applyAlignment="1">
      <alignment vertical="center" wrapText="1"/>
    </xf>
    <xf numFmtId="165" fontId="2" fillId="2" borderId="9" xfId="1" applyNumberFormat="1" applyFont="1" applyFill="1" applyBorder="1" applyAlignment="1">
      <alignment horizontal="center" vertical="center" wrapText="1"/>
    </xf>
    <xf numFmtId="165" fontId="2" fillId="2" borderId="10" xfId="1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vertical="center" wrapText="1"/>
    </xf>
    <xf numFmtId="165" fontId="3" fillId="2" borderId="13" xfId="1" applyNumberFormat="1" applyFont="1" applyFill="1" applyBorder="1" applyAlignment="1">
      <alignment horizontal="right" vertical="center" wrapText="1" indent="1"/>
    </xf>
    <xf numFmtId="165" fontId="2" fillId="2" borderId="13" xfId="1" applyNumberFormat="1" applyFont="1" applyFill="1" applyBorder="1" applyAlignment="1">
      <alignment vertical="center" wrapText="1"/>
    </xf>
    <xf numFmtId="165" fontId="2" fillId="2" borderId="13" xfId="1" applyNumberFormat="1" applyFont="1" applyFill="1" applyBorder="1" applyAlignment="1">
      <alignment horizontal="center" vertical="center" wrapText="1"/>
    </xf>
    <xf numFmtId="165" fontId="2" fillId="2" borderId="14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69;&#1080;&#1058;/&#1054;&#1058;&#1056;/&#1047;&#1040;&#1050;&#1056;&#1067;&#1058;&#1040;&#1071;/&#1058;&#1045;&#1061;.&#1055;&#1056;&#1048;&#1057;&#1054;&#1045;&#1044;&#1048;&#1053;&#1045;&#1053;&#1048;&#1045;/&#1058;&#1072;&#1088;&#1080;&#1092;&#1085;&#1072;&#1103;%20&#1079;&#1072;&#1103;&#1074;&#1082;&#1072;%202025/&#1055;&#1088;&#1080;&#1083;&#1086;&#1078;&#1077;&#1085;&#1080;&#1103;%20&#1058;&#1055;%202025_&#1092;&#1086;&#1088;&#1084;&#1072;&#1090;%20&#1088;&#1072;&#1089;&#1095;&#1077;&#1090;&#1072;_12_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расходы на строительство"/>
      <sheetName val="1_расходы"/>
      <sheetName val="1_реестр"/>
      <sheetName val="2"/>
      <sheetName val="2_н"/>
      <sheetName val="3"/>
      <sheetName val="4"/>
      <sheetName val="5"/>
      <sheetName val="5_н"/>
      <sheetName val="организац_расходы_СЗ"/>
      <sheetName val="6"/>
      <sheetName val="7"/>
      <sheetName val="6_расходы"/>
      <sheetName val="7_реестр"/>
      <sheetName val="8"/>
      <sheetName val="8_расходы"/>
      <sheetName val="9"/>
      <sheetName val="9_реестр"/>
      <sheetName val="фактические параметры_2021_2023"/>
      <sheetName val="10"/>
      <sheetName val="11"/>
      <sheetName val="12"/>
      <sheetName val="12_до 15 кВт"/>
      <sheetName val="13"/>
      <sheetName val="14"/>
      <sheetName val="15"/>
      <sheetName val="15_до 150 кВт"/>
      <sheetName val="16"/>
      <sheetName val="17"/>
      <sheetName val="18"/>
      <sheetName val="4.3.Налог на прибыль"/>
      <sheetName val="СВОД ПО НП"/>
      <sheetName val="19"/>
      <sheetName val="8.4"/>
      <sheetName val="8.5"/>
    </sheetNames>
    <sheetDataSet>
      <sheetData sheetId="0">
        <row r="4">
          <cell r="A4" t="str">
            <v>АО "Россети Янтарь"</v>
          </cell>
        </row>
      </sheetData>
      <sheetData sheetId="1"/>
      <sheetData sheetId="2"/>
      <sheetData sheetId="3"/>
      <sheetData sheetId="4">
        <row r="13">
          <cell r="B13" t="str">
            <v>Выдача сетевой организацией уведомления об обеспечении сетевой организацией возможности присоединения к электрическим сетям Заявителям, указанным в абзаце шестом пункта 24 Методических указаний по определению размера платы за технологическое присоединение к электрическим сетям</v>
          </cell>
        </row>
        <row r="14">
          <cell r="B14" t="str">
            <v>Проверка сетевой организацией выполнения технических условий Заявителями, указанными в абзаце седьмом пункта 24 Методических указаний по определению размера платы за технологическое присоединение к электрическим сетям</v>
          </cell>
        </row>
      </sheetData>
      <sheetData sheetId="5"/>
      <sheetData sheetId="6"/>
      <sheetData sheetId="7"/>
      <sheetData sheetId="8"/>
      <sheetData sheetId="9"/>
      <sheetData sheetId="10">
        <row r="18">
          <cell r="H18">
            <v>0.56599999999999995</v>
          </cell>
          <cell r="K18">
            <v>0.40200000000000002</v>
          </cell>
          <cell r="N18">
            <v>3.2000000000000028E-2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7"/>
  <sheetViews>
    <sheetView tabSelected="1" view="pageBreakPreview" zoomScale="70" zoomScaleNormal="80" zoomScaleSheetLayoutView="70" workbookViewId="0">
      <selection activeCell="C8" sqref="C8"/>
    </sheetView>
  </sheetViews>
  <sheetFormatPr defaultColWidth="0" defaultRowHeight="15.75" zeroHeight="1" x14ac:dyDescent="0.25"/>
  <cols>
    <col min="1" max="1" width="8.85546875" style="1" customWidth="1"/>
    <col min="2" max="2" width="61" style="1" customWidth="1"/>
    <col min="3" max="14" width="15.7109375" style="1" customWidth="1"/>
    <col min="15" max="21" width="0" style="1" hidden="1"/>
    <col min="22" max="16384" width="9.140625" style="1" hidden="1"/>
  </cols>
  <sheetData>
    <row r="1" spans="1:14" x14ac:dyDescent="0.25">
      <c r="E1" s="2"/>
      <c r="N1" s="3" t="s">
        <v>0</v>
      </c>
    </row>
    <row r="2" spans="1:14" s="4" customFormat="1" ht="22.5" customHeight="1" x14ac:dyDescent="0.2">
      <c r="A2" s="4" t="s">
        <v>1</v>
      </c>
    </row>
    <row r="3" spans="1:14" s="6" customFormat="1" x14ac:dyDescent="0.25">
      <c r="A3" s="5"/>
      <c r="B3" s="5"/>
      <c r="C3" s="5"/>
      <c r="D3" s="5"/>
      <c r="E3" s="5"/>
    </row>
    <row r="4" spans="1:14" s="6" customFormat="1" x14ac:dyDescent="0.25">
      <c r="A4" s="7" t="str">
        <f>'[1]1'!A4:C4</f>
        <v>АО "Россети Янтарь"</v>
      </c>
      <c r="B4" s="7"/>
      <c r="C4" s="8"/>
      <c r="D4" s="8"/>
      <c r="E4" s="8"/>
      <c r="F4" s="9"/>
      <c r="G4" s="9"/>
      <c r="H4" s="9"/>
      <c r="I4" s="9"/>
      <c r="J4" s="9"/>
      <c r="K4" s="9"/>
      <c r="L4" s="9"/>
      <c r="M4" s="9"/>
      <c r="N4" s="9"/>
    </row>
    <row r="5" spans="1:14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 ht="16.5" thickBot="1" x14ac:dyDescent="0.3">
      <c r="A6" s="11"/>
      <c r="B6" s="12"/>
      <c r="C6" s="12" t="s">
        <v>2</v>
      </c>
      <c r="D6" s="12"/>
      <c r="E6" s="1" t="s">
        <v>3</v>
      </c>
    </row>
    <row r="7" spans="1:14" ht="127.5" customHeight="1" x14ac:dyDescent="0.25">
      <c r="A7" s="13" t="s">
        <v>4</v>
      </c>
      <c r="B7" s="14" t="s">
        <v>5</v>
      </c>
      <c r="C7" s="15" t="s">
        <v>6</v>
      </c>
      <c r="D7" s="16"/>
      <c r="E7" s="17"/>
      <c r="F7" s="15" t="s">
        <v>7</v>
      </c>
      <c r="G7" s="16"/>
      <c r="H7" s="17"/>
      <c r="I7" s="15" t="str">
        <f>'[1]2'!B13</f>
        <v>Выдача сетевой организацией уведомления об обеспечении сетевой организацией возможности присоединения к электрическим сетям Заявителям, указанным в абзаце шестом пункта 24 Методических указаний по определению размера платы за технологическое присоединение к электрическим сетям</v>
      </c>
      <c r="J7" s="16"/>
      <c r="K7" s="17"/>
      <c r="L7" s="15" t="str">
        <f>'[1]2'!B14</f>
        <v>Проверка сетевой организацией выполнения технических условий Заявителями, указанными в абзаце седьмом пункта 24 Методических указаний по определению размера платы за технологическое присоединение к электрическим сетям</v>
      </c>
      <c r="M7" s="16"/>
      <c r="N7" s="18"/>
    </row>
    <row r="8" spans="1:14" ht="65.25" customHeight="1" x14ac:dyDescent="0.25">
      <c r="A8" s="19"/>
      <c r="B8" s="20"/>
      <c r="C8" s="21">
        <v>2021</v>
      </c>
      <c r="D8" s="21">
        <v>2022</v>
      </c>
      <c r="E8" s="21">
        <v>2023</v>
      </c>
      <c r="F8" s="21">
        <v>2021</v>
      </c>
      <c r="G8" s="21">
        <v>2022</v>
      </c>
      <c r="H8" s="21">
        <v>2023</v>
      </c>
      <c r="I8" s="21">
        <v>2021</v>
      </c>
      <c r="J8" s="21">
        <v>2022</v>
      </c>
      <c r="K8" s="21">
        <v>2023</v>
      </c>
      <c r="L8" s="21">
        <v>2021</v>
      </c>
      <c r="M8" s="21">
        <v>2022</v>
      </c>
      <c r="N8" s="22">
        <v>2023</v>
      </c>
    </row>
    <row r="9" spans="1:14" ht="15.75" customHeight="1" x14ac:dyDescent="0.25">
      <c r="A9" s="23">
        <v>1</v>
      </c>
      <c r="B9" s="24" t="s">
        <v>8</v>
      </c>
      <c r="C9" s="25">
        <f>SUM(C10:C15,C24)</f>
        <v>226429.02721000003</v>
      </c>
      <c r="D9" s="25">
        <f>SUM(D10:D15,D24)</f>
        <v>293407.19727</v>
      </c>
      <c r="E9" s="26">
        <v>293643.21749000001</v>
      </c>
      <c r="F9" s="25">
        <f t="shared" ref="F9:N9" si="0">SUM(F10:F15,F24)</f>
        <v>63687.692000000003</v>
      </c>
      <c r="G9" s="25">
        <f t="shared" si="0"/>
        <v>82526.641749798291</v>
      </c>
      <c r="H9" s="25">
        <f t="shared" si="0"/>
        <v>166202.06109934</v>
      </c>
      <c r="I9" s="25">
        <f t="shared" si="0"/>
        <v>162741.33521000002</v>
      </c>
      <c r="J9" s="25">
        <f t="shared" si="0"/>
        <v>210880.55552020168</v>
      </c>
      <c r="K9" s="25">
        <f t="shared" si="0"/>
        <v>118044.57343098002</v>
      </c>
      <c r="L9" s="25">
        <f t="shared" si="0"/>
        <v>0</v>
      </c>
      <c r="M9" s="25">
        <f t="shared" si="0"/>
        <v>0</v>
      </c>
      <c r="N9" s="27">
        <f t="shared" si="0"/>
        <v>9396.5829596800086</v>
      </c>
    </row>
    <row r="10" spans="1:14" x14ac:dyDescent="0.25">
      <c r="A10" s="28" t="s">
        <v>9</v>
      </c>
      <c r="B10" s="24" t="s">
        <v>10</v>
      </c>
      <c r="C10" s="29">
        <f t="shared" ref="C10:D28" si="1">F10+I10</f>
        <v>367.09651000000002</v>
      </c>
      <c r="D10" s="29">
        <f t="shared" si="1"/>
        <v>179.68754000000001</v>
      </c>
      <c r="E10" s="29">
        <v>104.16495</v>
      </c>
      <c r="F10" s="30">
        <v>103.253</v>
      </c>
      <c r="G10" s="31">
        <v>50.540713992222081</v>
      </c>
      <c r="H10" s="31">
        <f>E10*[1]организац_расходы_СЗ!$H$18</f>
        <v>58.9573617</v>
      </c>
      <c r="I10" s="31">
        <v>263.84351000000004</v>
      </c>
      <c r="J10" s="31">
        <v>129.14682600777792</v>
      </c>
      <c r="K10" s="31">
        <f>E10*[1]организац_расходы_СЗ!$K$18</f>
        <v>41.874309900000007</v>
      </c>
      <c r="L10" s="32"/>
      <c r="M10" s="32"/>
      <c r="N10" s="33">
        <f>E10*[1]организац_расходы_СЗ!$N$18</f>
        <v>3.3332784000000033</v>
      </c>
    </row>
    <row r="11" spans="1:14" x14ac:dyDescent="0.25">
      <c r="A11" s="28" t="s">
        <v>11</v>
      </c>
      <c r="B11" s="24" t="s">
        <v>12</v>
      </c>
      <c r="C11" s="29">
        <f t="shared" si="1"/>
        <v>0</v>
      </c>
      <c r="D11" s="29">
        <f t="shared" si="1"/>
        <v>0</v>
      </c>
      <c r="E11" s="29">
        <v>0</v>
      </c>
      <c r="F11" s="30">
        <v>0</v>
      </c>
      <c r="G11" s="31">
        <v>0</v>
      </c>
      <c r="H11" s="31">
        <f>E11*[1]организац_расходы_СЗ!$H$18</f>
        <v>0</v>
      </c>
      <c r="I11" s="31">
        <v>0</v>
      </c>
      <c r="J11" s="31">
        <v>0</v>
      </c>
      <c r="K11" s="31">
        <f>E11*[1]организац_расходы_СЗ!$K$18</f>
        <v>0</v>
      </c>
      <c r="L11" s="32"/>
      <c r="M11" s="32"/>
      <c r="N11" s="33">
        <f>E11*[1]организац_расходы_СЗ!$N$18</f>
        <v>0</v>
      </c>
    </row>
    <row r="12" spans="1:14" x14ac:dyDescent="0.25">
      <c r="A12" s="28" t="s">
        <v>13</v>
      </c>
      <c r="B12" s="24" t="s">
        <v>14</v>
      </c>
      <c r="C12" s="29">
        <f t="shared" si="1"/>
        <v>50311.386409999999</v>
      </c>
      <c r="D12" s="29">
        <f t="shared" si="1"/>
        <v>48526.97251</v>
      </c>
      <c r="E12" s="29">
        <v>59636.663569999997</v>
      </c>
      <c r="F12" s="30">
        <v>14151.084000000001</v>
      </c>
      <c r="G12" s="31">
        <v>13649.181454297459</v>
      </c>
      <c r="H12" s="31">
        <f>E12*[1]организац_расходы_СЗ!$H$18</f>
        <v>33754.351580619994</v>
      </c>
      <c r="I12" s="31">
        <v>36160.302409999997</v>
      </c>
      <c r="J12" s="31">
        <v>34877.791055702539</v>
      </c>
      <c r="K12" s="31">
        <f>E12*[1]организац_расходы_СЗ!$K$18</f>
        <v>23973.93875514</v>
      </c>
      <c r="L12" s="32"/>
      <c r="M12" s="32"/>
      <c r="N12" s="33">
        <f>E12*[1]организац_расходы_СЗ!$N$18</f>
        <v>1908.3732342400017</v>
      </c>
    </row>
    <row r="13" spans="1:14" x14ac:dyDescent="0.25">
      <c r="A13" s="28" t="s">
        <v>15</v>
      </c>
      <c r="B13" s="24" t="s">
        <v>16</v>
      </c>
      <c r="C13" s="29">
        <f t="shared" si="1"/>
        <v>14967.477290000001</v>
      </c>
      <c r="D13" s="29">
        <f t="shared" si="1"/>
        <v>14086.334220000001</v>
      </c>
      <c r="E13" s="29">
        <v>17230.87542</v>
      </c>
      <c r="F13" s="30">
        <v>4209.902</v>
      </c>
      <c r="G13" s="31">
        <v>3962.0631959893863</v>
      </c>
      <c r="H13" s="31">
        <f>E13*[1]организац_расходы_СЗ!$H$18</f>
        <v>9752.6754877200001</v>
      </c>
      <c r="I13" s="31">
        <v>10757.575290000001</v>
      </c>
      <c r="J13" s="31">
        <v>10124.271024010613</v>
      </c>
      <c r="K13" s="31">
        <f>E13*[1]организац_расходы_СЗ!$K$18</f>
        <v>6926.8119188400005</v>
      </c>
      <c r="L13" s="32"/>
      <c r="M13" s="32"/>
      <c r="N13" s="33">
        <f>E13*[1]организац_расходы_СЗ!$N$18</f>
        <v>551.38801344000046</v>
      </c>
    </row>
    <row r="14" spans="1:14" x14ac:dyDescent="0.25">
      <c r="A14" s="28" t="s">
        <v>17</v>
      </c>
      <c r="B14" s="24" t="s">
        <v>18</v>
      </c>
      <c r="C14" s="29">
        <f t="shared" si="1"/>
        <v>0</v>
      </c>
      <c r="D14" s="29">
        <f t="shared" si="1"/>
        <v>113.82068000000001</v>
      </c>
      <c r="E14" s="29">
        <v>133.80240000000003</v>
      </c>
      <c r="F14" s="30">
        <v>0</v>
      </c>
      <c r="G14" s="31">
        <v>32.014342420627671</v>
      </c>
      <c r="H14" s="31">
        <f>E14*[1]организац_расходы_СЗ!$H$18</f>
        <v>75.732158400000017</v>
      </c>
      <c r="I14" s="31">
        <v>0</v>
      </c>
      <c r="J14" s="31">
        <v>81.80633757937234</v>
      </c>
      <c r="K14" s="31">
        <f>E14*[1]организац_расходы_СЗ!$K$18</f>
        <v>53.788564800000017</v>
      </c>
      <c r="L14" s="32"/>
      <c r="M14" s="32"/>
      <c r="N14" s="33">
        <f>E14*[1]организац_расходы_СЗ!$N$18</f>
        <v>4.2816768000000049</v>
      </c>
    </row>
    <row r="15" spans="1:14" x14ac:dyDescent="0.25">
      <c r="A15" s="28" t="s">
        <v>19</v>
      </c>
      <c r="B15" s="24" t="s">
        <v>20</v>
      </c>
      <c r="C15" s="29">
        <f t="shared" si="1"/>
        <v>11039.56700000001</v>
      </c>
      <c r="D15" s="29">
        <f t="shared" si="1"/>
        <v>10367.272569999999</v>
      </c>
      <c r="E15" s="29">
        <v>11057.494500000003</v>
      </c>
      <c r="F15" s="30">
        <v>3105.0990000000002</v>
      </c>
      <c r="G15" s="31">
        <v>2916.0027336329445</v>
      </c>
      <c r="H15" s="31">
        <f>E15*[1]организац_расходы_СЗ!$H$18</f>
        <v>6258.5418870000012</v>
      </c>
      <c r="I15" s="31">
        <v>7934.4680000000099</v>
      </c>
      <c r="J15" s="31">
        <v>7451.2698363670552</v>
      </c>
      <c r="K15" s="31">
        <f>E15*[1]организац_расходы_СЗ!$K$18</f>
        <v>4445.1127890000016</v>
      </c>
      <c r="L15" s="32"/>
      <c r="M15" s="32"/>
      <c r="N15" s="33">
        <f>E15*[1]организац_расходы_СЗ!$N$18</f>
        <v>353.83982400000042</v>
      </c>
    </row>
    <row r="16" spans="1:14" x14ac:dyDescent="0.25">
      <c r="A16" s="28" t="s">
        <v>21</v>
      </c>
      <c r="B16" s="24" t="s">
        <v>22</v>
      </c>
      <c r="C16" s="29">
        <f t="shared" si="1"/>
        <v>140.81222</v>
      </c>
      <c r="D16" s="29">
        <f t="shared" si="1"/>
        <v>13.16</v>
      </c>
      <c r="E16" s="29">
        <v>7.65</v>
      </c>
      <c r="F16" s="30">
        <v>39.606000000000002</v>
      </c>
      <c r="G16" s="31">
        <v>3.7015131719074259</v>
      </c>
      <c r="H16" s="31">
        <f>E16*[1]организац_расходы_СЗ!$H$18</f>
        <v>4.3298999999999994</v>
      </c>
      <c r="I16" s="31">
        <v>101.20622</v>
      </c>
      <c r="J16" s="31">
        <v>9.4584868280925747</v>
      </c>
      <c r="K16" s="31">
        <f>E16*[1]организац_расходы_СЗ!$K$18</f>
        <v>3.0753000000000004</v>
      </c>
      <c r="L16" s="32"/>
      <c r="M16" s="32"/>
      <c r="N16" s="33">
        <f>E16*[1]организац_расходы_СЗ!$N$18</f>
        <v>0.24480000000000024</v>
      </c>
    </row>
    <row r="17" spans="1:14" ht="31.5" x14ac:dyDescent="0.25">
      <c r="A17" s="28" t="s">
        <v>23</v>
      </c>
      <c r="B17" s="24" t="s">
        <v>24</v>
      </c>
      <c r="C17" s="29">
        <f t="shared" si="1"/>
        <v>0</v>
      </c>
      <c r="D17" s="29">
        <f t="shared" si="1"/>
        <v>0</v>
      </c>
      <c r="E17" s="29">
        <v>0</v>
      </c>
      <c r="F17" s="30">
        <v>0</v>
      </c>
      <c r="G17" s="31">
        <v>0</v>
      </c>
      <c r="H17" s="31">
        <f>E17*[1]организац_расходы_СЗ!$H$18</f>
        <v>0</v>
      </c>
      <c r="I17" s="31">
        <v>0</v>
      </c>
      <c r="J17" s="31">
        <v>0</v>
      </c>
      <c r="K17" s="31">
        <f>E17*[1]организац_расходы_СЗ!$K$18</f>
        <v>0</v>
      </c>
      <c r="L17" s="32"/>
      <c r="M17" s="32"/>
      <c r="N17" s="33">
        <f>E17*[1]организац_расходы_СЗ!$N$18</f>
        <v>0</v>
      </c>
    </row>
    <row r="18" spans="1:14" x14ac:dyDescent="0.25">
      <c r="A18" s="28" t="s">
        <v>25</v>
      </c>
      <c r="B18" s="24" t="s">
        <v>26</v>
      </c>
      <c r="C18" s="29">
        <f t="shared" si="1"/>
        <v>10898.75478000001</v>
      </c>
      <c r="D18" s="29">
        <f t="shared" si="1"/>
        <v>10354.112569999999</v>
      </c>
      <c r="E18" s="29">
        <v>11049.844500000003</v>
      </c>
      <c r="F18" s="30">
        <v>3065.4929999999999</v>
      </c>
      <c r="G18" s="31">
        <v>2912.3012204610372</v>
      </c>
      <c r="H18" s="31">
        <f>E18*[1]организац_расходы_СЗ!$H$18</f>
        <v>6254.2119870000015</v>
      </c>
      <c r="I18" s="31">
        <v>7833.2617800000098</v>
      </c>
      <c r="J18" s="31">
        <v>7441.8113495389625</v>
      </c>
      <c r="K18" s="31">
        <f>E18*[1]организац_расходы_СЗ!$K$18</f>
        <v>4442.0374890000012</v>
      </c>
      <c r="L18" s="32"/>
      <c r="M18" s="32"/>
      <c r="N18" s="33">
        <f>E18*[1]организац_расходы_СЗ!$N$18</f>
        <v>353.59502400000042</v>
      </c>
    </row>
    <row r="19" spans="1:14" x14ac:dyDescent="0.25">
      <c r="A19" s="28" t="s">
        <v>27</v>
      </c>
      <c r="B19" s="24" t="s">
        <v>28</v>
      </c>
      <c r="C19" s="29">
        <f t="shared" si="1"/>
        <v>6957.0345600000001</v>
      </c>
      <c r="D19" s="29">
        <f t="shared" si="1"/>
        <v>8207.9447600000003</v>
      </c>
      <c r="E19" s="29">
        <v>7757.2053300000007</v>
      </c>
      <c r="F19" s="30">
        <v>1956.8050000000001</v>
      </c>
      <c r="G19" s="31">
        <v>2308.6486051237489</v>
      </c>
      <c r="H19" s="31">
        <f>E19*[1]организац_расходы_СЗ!$H$18</f>
        <v>4390.5782167799998</v>
      </c>
      <c r="I19" s="31">
        <v>5000.2295599999998</v>
      </c>
      <c r="J19" s="31">
        <v>5899.2961548762514</v>
      </c>
      <c r="K19" s="31">
        <f>E19*[1]организац_расходы_СЗ!$K$18</f>
        <v>3118.3965426600003</v>
      </c>
      <c r="L19" s="32"/>
      <c r="M19" s="32"/>
      <c r="N19" s="33">
        <f>E19*[1]организац_расходы_СЗ!$N$18</f>
        <v>248.23057056000025</v>
      </c>
    </row>
    <row r="20" spans="1:14" x14ac:dyDescent="0.25">
      <c r="A20" s="28" t="s">
        <v>29</v>
      </c>
      <c r="B20" s="24" t="s">
        <v>30</v>
      </c>
      <c r="C20" s="29">
        <f t="shared" si="1"/>
        <v>966.35784000000001</v>
      </c>
      <c r="D20" s="29">
        <f t="shared" si="1"/>
        <v>372.75341999999995</v>
      </c>
      <c r="E20" s="29">
        <v>315.10453000000001</v>
      </c>
      <c r="F20" s="30">
        <v>271.80700000000002</v>
      </c>
      <c r="G20" s="31">
        <v>104.84435364768547</v>
      </c>
      <c r="H20" s="31">
        <f>E20*[1]организац_расходы_СЗ!$H$18</f>
        <v>178.34916397999999</v>
      </c>
      <c r="I20" s="31">
        <v>694.55083999999999</v>
      </c>
      <c r="J20" s="31">
        <v>267.90906635231448</v>
      </c>
      <c r="K20" s="31">
        <f>E20*[1]организац_расходы_СЗ!$K$18</f>
        <v>126.67202106000001</v>
      </c>
      <c r="L20" s="32"/>
      <c r="M20" s="32"/>
      <c r="N20" s="33">
        <f>E20*[1]организац_расходы_СЗ!$N$18</f>
        <v>10.083344960000009</v>
      </c>
    </row>
    <row r="21" spans="1:14" ht="47.25" x14ac:dyDescent="0.25">
      <c r="A21" s="28" t="s">
        <v>31</v>
      </c>
      <c r="B21" s="24" t="s">
        <v>32</v>
      </c>
      <c r="C21" s="29">
        <f t="shared" si="1"/>
        <v>1497.9156399999999</v>
      </c>
      <c r="D21" s="29">
        <f t="shared" si="1"/>
        <v>1740.4443899999999</v>
      </c>
      <c r="E21" s="29">
        <v>1402.0997299999999</v>
      </c>
      <c r="F21" s="30">
        <v>421.31900000000002</v>
      </c>
      <c r="G21" s="31">
        <v>489.53478985998368</v>
      </c>
      <c r="H21" s="31">
        <f>E21*[1]организац_расходы_СЗ!$H$18</f>
        <v>793.58844717999989</v>
      </c>
      <c r="I21" s="31">
        <v>1076.59664</v>
      </c>
      <c r="J21" s="31">
        <v>1250.9096001400162</v>
      </c>
      <c r="K21" s="31">
        <f>E21*[1]организац_расходы_СЗ!$K$18</f>
        <v>563.64409146000003</v>
      </c>
      <c r="L21" s="32"/>
      <c r="M21" s="32"/>
      <c r="N21" s="33">
        <f>E21*[1]организац_расходы_СЗ!$N$18</f>
        <v>44.867191360000035</v>
      </c>
    </row>
    <row r="22" spans="1:14" x14ac:dyDescent="0.25">
      <c r="A22" s="28" t="s">
        <v>33</v>
      </c>
      <c r="B22" s="24" t="s">
        <v>34</v>
      </c>
      <c r="C22" s="29">
        <f t="shared" si="1"/>
        <v>182.00995</v>
      </c>
      <c r="D22" s="29">
        <f t="shared" si="1"/>
        <v>8.4</v>
      </c>
      <c r="E22" s="29">
        <v>8.4</v>
      </c>
      <c r="F22" s="30">
        <v>51.194000000000003</v>
      </c>
      <c r="G22" s="31">
        <v>2.3626679820685701</v>
      </c>
      <c r="H22" s="31">
        <f>E22*[1]организац_расходы_СЗ!$H$18</f>
        <v>4.7543999999999995</v>
      </c>
      <c r="I22" s="31">
        <v>130.81594999999999</v>
      </c>
      <c r="J22" s="31">
        <v>6.0373320179314298</v>
      </c>
      <c r="K22" s="31">
        <f>E22*[1]организац_расходы_СЗ!$K$18</f>
        <v>3.3768000000000002</v>
      </c>
      <c r="L22" s="32"/>
      <c r="M22" s="32"/>
      <c r="N22" s="33">
        <f>E22*[1]организац_расходы_СЗ!$N$18</f>
        <v>0.26880000000000026</v>
      </c>
    </row>
    <row r="23" spans="1:14" ht="31.5" x14ac:dyDescent="0.25">
      <c r="A23" s="28" t="s">
        <v>35</v>
      </c>
      <c r="B23" s="24" t="s">
        <v>36</v>
      </c>
      <c r="C23" s="29">
        <f t="shared" si="1"/>
        <v>1295.43679000001</v>
      </c>
      <c r="D23" s="29">
        <f t="shared" si="1"/>
        <v>24.57</v>
      </c>
      <c r="E23" s="29">
        <v>1567.0349100000024</v>
      </c>
      <c r="F23" s="30">
        <v>364.36799999999999</v>
      </c>
      <c r="G23" s="31">
        <v>6.9108038475505671</v>
      </c>
      <c r="H23" s="31">
        <f>E23*[1]организац_расходы_СЗ!$H$18</f>
        <v>886.94175906000123</v>
      </c>
      <c r="I23" s="31">
        <v>931.06879000001004</v>
      </c>
      <c r="J23" s="31">
        <v>17.659196152449432</v>
      </c>
      <c r="K23" s="31">
        <f>E23*[1]организац_расходы_СЗ!$K$18</f>
        <v>629.948033820001</v>
      </c>
      <c r="L23" s="32"/>
      <c r="M23" s="32"/>
      <c r="N23" s="33">
        <f>E23*[1]организац_расходы_СЗ!$N$18</f>
        <v>50.145117120000123</v>
      </c>
    </row>
    <row r="24" spans="1:14" x14ac:dyDescent="0.25">
      <c r="A24" s="28" t="s">
        <v>37</v>
      </c>
      <c r="B24" s="24" t="s">
        <v>38</v>
      </c>
      <c r="C24" s="29">
        <f t="shared" si="1"/>
        <v>149743.5</v>
      </c>
      <c r="D24" s="29">
        <f t="shared" si="1"/>
        <v>220133.10975</v>
      </c>
      <c r="E24" s="29">
        <v>205480.21665000002</v>
      </c>
      <c r="F24" s="30">
        <v>42118.353999999999</v>
      </c>
      <c r="G24" s="31">
        <v>61916.839309465657</v>
      </c>
      <c r="H24" s="31">
        <f>E24*[1]организац_расходы_СЗ!$H$18</f>
        <v>116301.8026239</v>
      </c>
      <c r="I24" s="31">
        <v>107625.14600000001</v>
      </c>
      <c r="J24" s="31">
        <v>158216.27044053434</v>
      </c>
      <c r="K24" s="31">
        <f>E24*[1]организац_расходы_СЗ!$K$18</f>
        <v>82603.047093300018</v>
      </c>
      <c r="L24" s="32"/>
      <c r="M24" s="32"/>
      <c r="N24" s="33">
        <f>E24*[1]организац_расходы_СЗ!$N$18</f>
        <v>6575.366932800006</v>
      </c>
    </row>
    <row r="25" spans="1:14" x14ac:dyDescent="0.25">
      <c r="A25" s="28" t="s">
        <v>39</v>
      </c>
      <c r="B25" s="24" t="s">
        <v>40</v>
      </c>
      <c r="C25" s="29">
        <f t="shared" si="1"/>
        <v>0</v>
      </c>
      <c r="D25" s="29">
        <f t="shared" si="1"/>
        <v>1.2</v>
      </c>
      <c r="E25" s="29">
        <v>1.2000000000000002</v>
      </c>
      <c r="F25" s="30">
        <v>0</v>
      </c>
      <c r="G25" s="31">
        <v>0.33752399743836708</v>
      </c>
      <c r="H25" s="31">
        <f>E25*[1]организац_расходы_СЗ!$H$18</f>
        <v>0.67920000000000003</v>
      </c>
      <c r="I25" s="31">
        <v>0</v>
      </c>
      <c r="J25" s="31">
        <v>0.86247600256163293</v>
      </c>
      <c r="K25" s="31">
        <f>E25*[1]организац_расходы_СЗ!$K$18</f>
        <v>0.48240000000000011</v>
      </c>
      <c r="L25" s="32"/>
      <c r="M25" s="32"/>
      <c r="N25" s="33">
        <f>E25*[1]организац_расходы_СЗ!$N$18</f>
        <v>3.8400000000000038E-2</v>
      </c>
    </row>
    <row r="26" spans="1:14" x14ac:dyDescent="0.25">
      <c r="A26" s="28" t="s">
        <v>41</v>
      </c>
      <c r="B26" s="24" t="s">
        <v>42</v>
      </c>
      <c r="C26" s="29">
        <f t="shared" si="1"/>
        <v>72790</v>
      </c>
      <c r="D26" s="29">
        <f t="shared" si="1"/>
        <v>140427.07603</v>
      </c>
      <c r="E26" s="29">
        <v>84040.074489999999</v>
      </c>
      <c r="F26" s="30">
        <v>20473.643</v>
      </c>
      <c r="G26" s="31">
        <v>39497.923375189253</v>
      </c>
      <c r="H26" s="31">
        <f>E26*[1]организац_расходы_СЗ!$H$18</f>
        <v>47566.682161339995</v>
      </c>
      <c r="I26" s="31">
        <v>52316.357000000004</v>
      </c>
      <c r="J26" s="31">
        <v>100929.15265481075</v>
      </c>
      <c r="K26" s="31">
        <f>E26*[1]организац_расходы_СЗ!$K$18</f>
        <v>33784.109944980002</v>
      </c>
      <c r="L26" s="32"/>
      <c r="M26" s="32"/>
      <c r="N26" s="33">
        <f>E26*[1]организац_расходы_СЗ!$N$18</f>
        <v>2689.2823836800026</v>
      </c>
    </row>
    <row r="27" spans="1:14" x14ac:dyDescent="0.25">
      <c r="A27" s="28" t="s">
        <v>43</v>
      </c>
      <c r="B27" s="24" t="s">
        <v>44</v>
      </c>
      <c r="C27" s="29">
        <f t="shared" si="1"/>
        <v>76953.5</v>
      </c>
      <c r="D27" s="29">
        <f t="shared" si="1"/>
        <v>79704.83372000001</v>
      </c>
      <c r="E27" s="29">
        <v>121438.94215999999</v>
      </c>
      <c r="F27" s="30">
        <v>21644.710999999999</v>
      </c>
      <c r="G27" s="31">
        <v>22418.578410278966</v>
      </c>
      <c r="H27" s="31">
        <f>E27*[1]организац_расходы_СЗ!$H$18</f>
        <v>68734.441262559994</v>
      </c>
      <c r="I27" s="31">
        <v>55308.789000000004</v>
      </c>
      <c r="J27" s="31">
        <v>57286.255309721048</v>
      </c>
      <c r="K27" s="31">
        <f>E27*[1]организац_расходы_СЗ!$K$18</f>
        <v>48818.45474832</v>
      </c>
      <c r="L27" s="32"/>
      <c r="M27" s="32"/>
      <c r="N27" s="33">
        <f>E27*[1]организац_расходы_СЗ!$N$18</f>
        <v>3886.0461491200031</v>
      </c>
    </row>
    <row r="28" spans="1:14" ht="32.25" thickBot="1" x14ac:dyDescent="0.3">
      <c r="A28" s="34" t="s">
        <v>45</v>
      </c>
      <c r="B28" s="35" t="s">
        <v>46</v>
      </c>
      <c r="C28" s="36">
        <f t="shared" si="1"/>
        <v>0</v>
      </c>
      <c r="D28" s="36">
        <f t="shared" si="1"/>
        <v>0</v>
      </c>
      <c r="E28" s="36">
        <v>0</v>
      </c>
      <c r="F28" s="37">
        <v>0</v>
      </c>
      <c r="G28" s="37">
        <v>0</v>
      </c>
      <c r="H28" s="37">
        <f>E28*[1]организац_расходы_СЗ!$H$18</f>
        <v>0</v>
      </c>
      <c r="I28" s="37">
        <v>0</v>
      </c>
      <c r="J28" s="37">
        <v>0</v>
      </c>
      <c r="K28" s="37">
        <f>E28*[1]организац_расходы_СЗ!$K$18</f>
        <v>0</v>
      </c>
      <c r="L28" s="38"/>
      <c r="M28" s="38"/>
      <c r="N28" s="39">
        <f>E28*[1]организац_расходы_СЗ!$N$18</f>
        <v>0</v>
      </c>
    </row>
    <row r="29" spans="1:14" x14ac:dyDescent="0.25"/>
    <row r="30" spans="1:14" x14ac:dyDescent="0.25"/>
    <row r="31" spans="1:14" x14ac:dyDescent="0.25"/>
    <row r="32" spans="1:14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</sheetData>
  <protectedRanges>
    <protectedRange sqref="C4 F28:G28 I28:J28 H10:H28 K10:K28" name="Диапазон1"/>
    <protectedRange sqref="G10:G27" name="Диапазон1_1"/>
    <protectedRange sqref="I10:J27" name="Диапазон1_2"/>
  </protectedRanges>
  <mergeCells count="10">
    <mergeCell ref="A2:XFD2"/>
    <mergeCell ref="A4:B4"/>
    <mergeCell ref="C4:E4"/>
    <mergeCell ref="A5:N5"/>
    <mergeCell ref="A7:A8"/>
    <mergeCell ref="B7:B8"/>
    <mergeCell ref="C7:E7"/>
    <mergeCell ref="F7:H7"/>
    <mergeCell ref="I7:K7"/>
    <mergeCell ref="L7:N7"/>
  </mergeCells>
  <printOptions horizontalCentered="1"/>
  <pageMargins left="0.70866141732283472" right="0.70866141732283472" top="0.55118110236220474" bottom="0.55118110236220474" header="0.31496062992125984" footer="0.31496062992125984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расходы не связанные со строит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Басова Людмила Геннадьевна</dc:creator>
  <cp:lastModifiedBy>Басова Людмила Геннадьевна</cp:lastModifiedBy>
  <dcterms:created xsi:type="dcterms:W3CDTF">2024-08-20T08:54:22Z</dcterms:created>
  <dcterms:modified xsi:type="dcterms:W3CDTF">2024-08-20T08:55:39Z</dcterms:modified>
</cp:coreProperties>
</file>