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0"/>
  </bookViews>
  <sheets>
    <sheet name="Расчет 2026 год" sheetId="1" state="visible" r:id="rId1"/>
    <sheet name="Официальные данные ИПЦ2017-2024" sheetId="2" state="hidden" r:id="rId2"/>
  </sheets>
  <definedNames>
    <definedName name="_xlnm.Print_Area" localSheetId="0" hidden="0">'Расчет 2026 год'!$A$1:$R$34</definedName>
    <definedName name="_xlnm._FilterDatabase" localSheetId="0" hidden="1">'Расчет 2026 год'!$A$5:$R$27</definedName>
    <definedName name="Print_Titles" localSheetId="1">'Официальные данные ИПЦ2017-2024'!$4:$4</definedName>
    <definedName name="_xlnm._FilterDatabase" localSheetId="0" hidden="1">'Расчет 2026 год'!$A$5:$R$27</definedName>
  </definedNames>
  <calcPr/>
</workbook>
</file>

<file path=xl/sharedStrings.xml><?xml version="1.0" encoding="utf-8"?>
<sst xmlns="http://schemas.openxmlformats.org/spreadsheetml/2006/main" count="152" uniqueCount="152">
  <si>
    <t xml:space="preserve">Приложение 7 к протоколу №1 от 20.02.2025</t>
  </si>
  <si>
    <t xml:space="preserve">Расчет затрат по мероприятию «Технологическое перевооружение тепловых сетей города Гусев» на 2026 год
, произведенный на основе государственных сметных укрупненных нормативов цен строительства НЦС 81-02-13-2017, утвержденных приказом Минрегиона РФ от 21.07.2017 № 1011/пр</t>
  </si>
  <si>
    <t xml:space="preserve">Наименование участка трассы</t>
  </si>
  <si>
    <t xml:space="preserve">Существующий диаметр, мм</t>
  </si>
  <si>
    <t xml:space="preserve">Перспективный диаметр, мм</t>
  </si>
  <si>
    <t xml:space="preserve">Протяжённость в двухтрубном исчислении, м.</t>
  </si>
  <si>
    <t xml:space="preserve">Тип прокладки</t>
  </si>
  <si>
    <t xml:space="preserve">Норматив цены строительства 1 км. на 01.01.2017г., тыс. руб. (без НДС)</t>
  </si>
  <si>
    <t xml:space="preserve">Цена с дефлятором на дату реализации мероприятий, тыс. руб.</t>
  </si>
  <si>
    <t xml:space="preserve">Дата реализации ПИР и ПСД, год.</t>
  </si>
  <si>
    <t xml:space="preserve">Дата реализации  СМР и закупки оборудования, год.</t>
  </si>
  <si>
    <t xml:space="preserve">Коэффициент перехода цен от базового района к уровню цен по Калининградской области</t>
  </si>
  <si>
    <t xml:space="preserve">Коэффициент учитывающий прокладку сетей в стесненных условиях застроенной части города</t>
  </si>
  <si>
    <t xml:space="preserve">Коэффициент на демонтаж оборудования при реконструкции (перекладке) существующих трубопроводов тепловых сетей</t>
  </si>
  <si>
    <t xml:space="preserve">Стоимость ПИР и ПСД на дату реализации, тыс. руб.</t>
  </si>
  <si>
    <t xml:space="preserve">Стоимость оборудования на дату реализации, тыс. руб.</t>
  </si>
  <si>
    <t xml:space="preserve">Стоимость СМР на дату реализации, тыс. руб.</t>
  </si>
  <si>
    <t xml:space="preserve">Всего стоимость, тыс. руб. 
(без НДС)</t>
  </si>
  <si>
    <r>
      <rPr>
        <sz val="10"/>
        <rFont val="Times New Roman"/>
      </rPr>
      <t xml:space="preserve">Всего стоимость, тыс. руб. </t>
    </r>
    <r>
      <rPr>
        <sz val="10"/>
        <color rgb="FFC00000"/>
        <rFont val="Times New Roman"/>
      </rPr>
      <t xml:space="preserve">(с НДС)</t>
    </r>
  </si>
  <si>
    <t>Примичание</t>
  </si>
  <si>
    <t xml:space="preserve">13  (7%)</t>
  </si>
  <si>
    <t xml:space="preserve">14 (65%)</t>
  </si>
  <si>
    <t xml:space="preserve">15 (28%)</t>
  </si>
  <si>
    <t xml:space="preserve">16 =13+14+15</t>
  </si>
  <si>
    <t xml:space="preserve">от ТК44 до ТК45 и врезки в ж/д ул. Московская, 69, 64</t>
  </si>
  <si>
    <t xml:space="preserve">подземная в безканальной прокладке</t>
  </si>
  <si>
    <t xml:space="preserve">НЦС 13-05-004</t>
  </si>
  <si>
    <t>ИТОГО</t>
  </si>
  <si>
    <t xml:space="preserve">от врезки в теплотрассу ТК21-ТК20 до врезки в ул. Победы, 33</t>
  </si>
  <si>
    <t xml:space="preserve">надземная на низких опорах</t>
  </si>
  <si>
    <t xml:space="preserve">НЦС 13-06-002</t>
  </si>
  <si>
    <t xml:space="preserve">НЦС 13-06-002
расчет методом интерполяции</t>
  </si>
  <si>
    <t xml:space="preserve">НЦС 13-05-004
расчет методом интерполяции</t>
  </si>
  <si>
    <t xml:space="preserve">вводы ул. Победы</t>
  </si>
  <si>
    <t xml:space="preserve">вводы ул. Железнодорожная</t>
  </si>
  <si>
    <t xml:space="preserve">от врезок в трассу ТК48-СОШ5 по ул. Артиллерийская до ТК44</t>
  </si>
  <si>
    <t>ВСЕГО</t>
  </si>
  <si>
    <t xml:space="preserve">ИНДЕКСЫ ПОТРЕБИТЕЛЬСКИХ ЦЕН</t>
  </si>
  <si>
    <t xml:space="preserve">Субъект РФ</t>
  </si>
  <si>
    <t xml:space="preserve">2025 (прогноз)</t>
  </si>
  <si>
    <t xml:space="preserve">2026 (прогноз)</t>
  </si>
  <si>
    <t xml:space="preserve">Калининградская область</t>
  </si>
  <si>
    <t xml:space="preserve">* Официальные данные Федеральной службы государственной статистики (https://rosstat.gov.ru)</t>
  </si>
  <si>
    <t xml:space="preserve">Генеральный директор</t>
  </si>
  <si>
    <t xml:space="preserve">        Д.В. Котивец</t>
  </si>
  <si>
    <t xml:space="preserve">ИНДЕКСЫ ПОТРЕБИТЕЛЬСКИХ ЦЕН
на все товары и услуги по субъектам Российской Федерации в 1992-2024 гг.</t>
  </si>
  <si>
    <t xml:space="preserve">на конец периода, в % к декабрю предыдущего года</t>
  </si>
  <si>
    <r>
      <t>2022</t>
    </r>
    <r>
      <rPr>
        <b/>
        <vertAlign val="superscript"/>
        <sz val="11"/>
        <color theme="1"/>
        <rFont val="Times New Roman"/>
      </rPr>
      <t>1)</t>
    </r>
  </si>
  <si>
    <r>
      <t>2023</t>
    </r>
    <r>
      <rPr>
        <b/>
        <vertAlign val="superscript"/>
        <sz val="11"/>
        <color theme="1"/>
        <rFont val="Times New Roman"/>
      </rPr>
      <t>1)</t>
    </r>
  </si>
  <si>
    <r>
      <t>2024</t>
    </r>
    <r>
      <rPr>
        <b/>
        <vertAlign val="superscript"/>
        <sz val="11"/>
        <color theme="1"/>
        <rFont val="Times New Roman"/>
      </rPr>
      <t>1)</t>
    </r>
  </si>
  <si>
    <t xml:space="preserve">Российская Федерация</t>
  </si>
  <si>
    <t xml:space="preserve">Центральный федеральный округ</t>
  </si>
  <si>
    <t xml:space="preserve">Белгородская область</t>
  </si>
  <si>
    <t xml:space="preserve">Брянская область</t>
  </si>
  <si>
    <t xml:space="preserve">Владимирская область</t>
  </si>
  <si>
    <t xml:space="preserve">Воронежская область</t>
  </si>
  <si>
    <t xml:space="preserve">Ивановская область</t>
  </si>
  <si>
    <t xml:space="preserve">Калужская область</t>
  </si>
  <si>
    <t xml:space="preserve">Костромская область</t>
  </si>
  <si>
    <t xml:space="preserve">Курская область</t>
  </si>
  <si>
    <t xml:space="preserve">Липецкая область</t>
  </si>
  <si>
    <t xml:space="preserve">Московская область</t>
  </si>
  <si>
    <t xml:space="preserve">Орловская область</t>
  </si>
  <si>
    <t xml:space="preserve">Рязанская область</t>
  </si>
  <si>
    <t xml:space="preserve">Смоленская область</t>
  </si>
  <si>
    <t xml:space="preserve">Тамбовская область</t>
  </si>
  <si>
    <t xml:space="preserve">Тверская область</t>
  </si>
  <si>
    <t xml:space="preserve">Тульская область</t>
  </si>
  <si>
    <t xml:space="preserve">Ярославская область</t>
  </si>
  <si>
    <t xml:space="preserve">г. Москва</t>
  </si>
  <si>
    <t xml:space="preserve">Северо-Западный федеральный округ</t>
  </si>
  <si>
    <t xml:space="preserve">Республика Карелия</t>
  </si>
  <si>
    <t xml:space="preserve">Республика Коми</t>
  </si>
  <si>
    <t xml:space="preserve">Архангельская область</t>
  </si>
  <si>
    <t xml:space="preserve">Ненецкий авт.округ</t>
  </si>
  <si>
    <t xml:space="preserve">Архангельская область (кроме Ненецкого автономного округа)</t>
  </si>
  <si>
    <t xml:space="preserve">Вологодская область</t>
  </si>
  <si>
    <t xml:space="preserve">Ленинградская область</t>
  </si>
  <si>
    <t xml:space="preserve">Мурманская область</t>
  </si>
  <si>
    <t xml:space="preserve">Новгородская область</t>
  </si>
  <si>
    <t xml:space="preserve">Псковская область</t>
  </si>
  <si>
    <t>г.Санкт-Петербург</t>
  </si>
  <si>
    <r>
      <t xml:space="preserve">Южный федеральный округ</t>
    </r>
    <r>
      <rPr>
        <b/>
        <vertAlign val="superscript"/>
        <sz val="11"/>
        <color theme="1"/>
        <rFont val="Times New Roman"/>
      </rPr>
      <t>2)</t>
    </r>
  </si>
  <si>
    <t xml:space="preserve">Республика Адыгея</t>
  </si>
  <si>
    <t xml:space="preserve">Республика Калмыкия</t>
  </si>
  <si>
    <t xml:space="preserve">Республика Крым</t>
  </si>
  <si>
    <t xml:space="preserve">Краснодарский край</t>
  </si>
  <si>
    <t xml:space="preserve">Астраханская область</t>
  </si>
  <si>
    <t xml:space="preserve">Волгоградская область</t>
  </si>
  <si>
    <t xml:space="preserve">Ростовская область</t>
  </si>
  <si>
    <t>г.Севастополь</t>
  </si>
  <si>
    <t xml:space="preserve">Северо-Кавказский федеральный округ</t>
  </si>
  <si>
    <t xml:space="preserve">Республика Дагестан</t>
  </si>
  <si>
    <t xml:space="preserve">Республика Ингушетия</t>
  </si>
  <si>
    <t xml:space="preserve">Кабардино-Балкарская Республика</t>
  </si>
  <si>
    <t xml:space="preserve">Карачаево-Черкесская Республика</t>
  </si>
  <si>
    <t xml:space="preserve">Республика Северная Осетия - Алания</t>
  </si>
  <si>
    <t xml:space="preserve">Чеченская Республика</t>
  </si>
  <si>
    <t xml:space="preserve">Ставропольский край</t>
  </si>
  <si>
    <t xml:space="preserve">Приволжский федеральный округ</t>
  </si>
  <si>
    <t xml:space="preserve">Республика Башкортостан</t>
  </si>
  <si>
    <t xml:space="preserve">Республика Марий Эл</t>
  </si>
  <si>
    <t xml:space="preserve">Республика Мордовия</t>
  </si>
  <si>
    <t xml:space="preserve">Республика Татарстан</t>
  </si>
  <si>
    <t xml:space="preserve">Удмуртская Республика</t>
  </si>
  <si>
    <t xml:space="preserve">Чувашская Республика</t>
  </si>
  <si>
    <r>
      <t xml:space="preserve">Пермский край</t>
    </r>
    <r>
      <rPr>
        <vertAlign val="superscript"/>
        <sz val="11"/>
        <color theme="1"/>
        <rFont val="Times New Roman"/>
      </rPr>
      <t>3)</t>
    </r>
  </si>
  <si>
    <t xml:space="preserve">Кировская область</t>
  </si>
  <si>
    <t xml:space="preserve">Нижегородская область</t>
  </si>
  <si>
    <t xml:space="preserve">Оренбургская область</t>
  </si>
  <si>
    <t xml:space="preserve">Пензенская область</t>
  </si>
  <si>
    <t xml:space="preserve">Самарская область</t>
  </si>
  <si>
    <t xml:space="preserve">Саратовская область</t>
  </si>
  <si>
    <t xml:space="preserve">Ульяновская область</t>
  </si>
  <si>
    <t xml:space="preserve">Уральский федеральный округ</t>
  </si>
  <si>
    <t xml:space="preserve">Курганская область</t>
  </si>
  <si>
    <t xml:space="preserve">Свердловская область</t>
  </si>
  <si>
    <t xml:space="preserve">Тюменская область</t>
  </si>
  <si>
    <t xml:space="preserve">Ханты-Мансийский авт.округ - Югра</t>
  </si>
  <si>
    <t xml:space="preserve">Ямало-Hенецкий авт.округ</t>
  </si>
  <si>
    <t xml:space="preserve">Тюменская область (кроме Ханты-Мансийского автономного округа - Югры и Ямало-Ненецкого автономного округа)</t>
  </si>
  <si>
    <t xml:space="preserve">Челябинская область</t>
  </si>
  <si>
    <r>
      <t xml:space="preserve">Сибирский федеральный округ</t>
    </r>
    <r>
      <rPr>
        <b/>
        <vertAlign val="superscript"/>
        <sz val="11"/>
        <color theme="1"/>
        <rFont val="Times New Roman"/>
      </rPr>
      <t>2)</t>
    </r>
  </si>
  <si>
    <t xml:space="preserve">Республика Алтай</t>
  </si>
  <si>
    <t xml:space="preserve">Республика Тыва</t>
  </si>
  <si>
    <t xml:space="preserve">Республика Хакасия</t>
  </si>
  <si>
    <t xml:space="preserve">Алтайский край</t>
  </si>
  <si>
    <r>
      <t xml:space="preserve">Красноярский край</t>
    </r>
    <r>
      <rPr>
        <vertAlign val="superscript"/>
        <sz val="11"/>
        <color theme="1"/>
        <rFont val="Times New Roman"/>
      </rPr>
      <t>4)</t>
    </r>
  </si>
  <si>
    <r>
      <t xml:space="preserve">Иркутская область</t>
    </r>
    <r>
      <rPr>
        <vertAlign val="superscript"/>
        <sz val="11"/>
        <color theme="1"/>
        <rFont val="Times New Roman"/>
      </rPr>
      <t>5)</t>
    </r>
  </si>
  <si>
    <t xml:space="preserve">Кемеровская область - Кузбасс</t>
  </si>
  <si>
    <t xml:space="preserve">Новосибирская область</t>
  </si>
  <si>
    <t xml:space="preserve">Омская область</t>
  </si>
  <si>
    <t xml:space="preserve">Томская область</t>
  </si>
  <si>
    <r>
      <t xml:space="preserve">Дальневосточный федеральный округ</t>
    </r>
    <r>
      <rPr>
        <b/>
        <vertAlign val="superscript"/>
        <sz val="11"/>
        <color theme="1"/>
        <rFont val="Times New Roman"/>
      </rPr>
      <t>2)</t>
    </r>
  </si>
  <si>
    <t xml:space="preserve">Республика Бурятия</t>
  </si>
  <si>
    <t xml:space="preserve">Республика Саха (Якутия)</t>
  </si>
  <si>
    <r>
      <t xml:space="preserve">Забайкальский край </t>
    </r>
    <r>
      <rPr>
        <vertAlign val="superscript"/>
        <sz val="11"/>
        <color theme="1"/>
        <rFont val="Times New Roman"/>
      </rPr>
      <t>6)</t>
    </r>
  </si>
  <si>
    <r>
      <t xml:space="preserve">Камчатский край </t>
    </r>
    <r>
      <rPr>
        <vertAlign val="superscript"/>
        <sz val="11"/>
        <color theme="1"/>
        <rFont val="Times New Roman"/>
      </rPr>
      <t>7)</t>
    </r>
  </si>
  <si>
    <t xml:space="preserve">Приморский край</t>
  </si>
  <si>
    <t xml:space="preserve">Хабаровский край</t>
  </si>
  <si>
    <t xml:space="preserve">Амурская область</t>
  </si>
  <si>
    <t xml:space="preserve">Магаданская область</t>
  </si>
  <si>
    <t xml:space="preserve">Сахалинская область</t>
  </si>
  <si>
    <t xml:space="preserve">Еврейская авт.область</t>
  </si>
  <si>
    <t xml:space="preserve">Чукотский авт.округ</t>
  </si>
  <si>
    <r>
      <rPr>
        <vertAlign val="superscript"/>
        <sz val="11"/>
        <color theme="1"/>
        <rFont val="Times New Roman"/>
      </rPr>
      <t>1)</t>
    </r>
    <r>
      <rPr>
        <sz val="11"/>
        <color theme="1"/>
        <rFont val="Times New Roman"/>
      </rPr>
      <t xml:space="preserve"> Без учета статистической информации по Донецкой Народной Республике, Луганской Народной Республике, 
Запорожской и Херсонской областям;
</t>
    </r>
  </si>
  <si>
    <r>
      <rPr>
        <vertAlign val="superscript"/>
        <sz val="11"/>
        <color theme="1"/>
        <rFont val="Times New Roman"/>
      </rPr>
      <t>2)</t>
    </r>
    <r>
      <rPr>
        <sz val="11"/>
        <color theme="1"/>
        <rFont val="Times New Roman"/>
      </rPr>
      <t xml:space="preserve"> Исходя из состава субъектов Российской Федерации, входящих в федеральный округ в соответствующем году;</t>
    </r>
  </si>
  <si>
    <r>
      <rPr>
        <vertAlign val="superscript"/>
        <sz val="11"/>
        <color theme="1"/>
        <rFont val="Times New Roman"/>
      </rPr>
      <t>3)</t>
    </r>
    <r>
      <rPr>
        <sz val="11"/>
        <color theme="1"/>
        <rFont val="Times New Roman"/>
      </rPr>
      <t xml:space="preserve"> до 2005 г. Пермская область и Коми-Пермяцкий АО;</t>
    </r>
  </si>
  <si>
    <r>
      <rPr>
        <vertAlign val="superscript"/>
        <sz val="11"/>
        <color theme="1"/>
        <rFont val="Times New Roman"/>
      </rPr>
      <t>4)</t>
    </r>
    <r>
      <rPr>
        <sz val="11"/>
        <color theme="1"/>
        <rFont val="Times New Roman"/>
      </rPr>
      <t xml:space="preserve">  до 2007 г. Красноярский край, Таймырский (Долгано-Ненецкий) АО и Эвенкийский АО;
</t>
    </r>
  </si>
  <si>
    <r>
      <rPr>
        <vertAlign val="superscript"/>
        <sz val="11"/>
        <color theme="1"/>
        <rFont val="Times New Roman"/>
      </rPr>
      <t>5)</t>
    </r>
    <r>
      <rPr>
        <sz val="11"/>
        <color theme="1"/>
        <rFont val="Times New Roman"/>
      </rPr>
      <t xml:space="preserve"> до 2008 г. Иркутская область и Усть-Ордынский Бурятский АО;
</t>
    </r>
  </si>
  <si>
    <r>
      <rPr>
        <vertAlign val="superscript"/>
        <sz val="11"/>
        <color theme="1"/>
        <rFont val="Times New Roman"/>
      </rPr>
      <t>6)</t>
    </r>
    <r>
      <rPr>
        <sz val="11"/>
        <color theme="1"/>
        <rFont val="Times New Roman"/>
      </rPr>
      <t xml:space="preserve">  до 2008 г. Читинская область и Агинский Бурятский АО;</t>
    </r>
  </si>
  <si>
    <r>
      <rPr>
        <vertAlign val="superscript"/>
        <sz val="11"/>
        <color theme="1"/>
        <rFont val="Times New Roman"/>
      </rPr>
      <t>7)</t>
    </r>
    <r>
      <rPr>
        <sz val="11"/>
        <color theme="1"/>
        <rFont val="Times New Roman"/>
      </rPr>
      <t xml:space="preserve"> до 2007 г. Камчатская область и Корякский АО.</t>
    </r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</si>
</sst>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2">
    <numFmt numFmtId="160" formatCode="#,##0.000"/>
    <numFmt numFmtId="161" formatCode="0.0000"/>
  </numFmts>
  <fonts count="14">
    <font>
      <sz val="11.000000"/>
      <color theme="1"/>
      <name val="Calibri"/>
      <scheme val="minor"/>
    </font>
    <font>
      <sz val="10.000000"/>
      <name val="Times New Roman"/>
    </font>
    <font>
      <sz val="12.000000"/>
      <name val="Times New Roman"/>
    </font>
    <font>
      <sz val="14.000000"/>
      <name val="Times New Roman"/>
    </font>
    <font>
      <b/>
      <sz val="12.000000"/>
      <name val="Times New Roman"/>
    </font>
    <font>
      <sz val="10.000000"/>
      <color theme="1"/>
      <name val="Times New Roman"/>
    </font>
    <font>
      <sz val="10.000000"/>
      <color theme="1"/>
      <name val="Calibri"/>
      <scheme val="minor"/>
    </font>
    <font>
      <b/>
      <sz val="10.000000"/>
      <color theme="1"/>
      <name val="Times New Roman"/>
    </font>
    <font>
      <sz val="10.000000"/>
      <name val="Calibri"/>
      <scheme val="minor"/>
    </font>
    <font>
      <sz val="12.000000"/>
      <color theme="1"/>
      <name val="Calibri"/>
      <scheme val="minor"/>
    </font>
    <font>
      <sz val="11.000000"/>
      <color theme="1"/>
      <name val="Times New Roman"/>
    </font>
    <font>
      <b/>
      <sz val="12.000000"/>
      <color theme="1"/>
      <name val="Times New Roman"/>
    </font>
    <font>
      <b/>
      <sz val="11.000000"/>
      <color theme="1"/>
      <name val="Times New Roman"/>
    </font>
    <font>
      <sz val="11.000000"/>
      <color indexed="2"/>
      <name val="Times New Roman"/>
    </font>
  </fonts>
  <fills count="4">
    <fill>
      <patternFill patternType="none"/>
    </fill>
    <fill>
      <patternFill patternType="gray125"/>
    </fill>
    <fill>
      <patternFill patternType="solid">
        <fgColor theme="8" tint="0.59999389629810485"/>
        <bgColor theme="8" tint="0.59999389629810485"/>
      </patternFill>
    </fill>
    <fill>
      <patternFill patternType="solid">
        <fgColor theme="6" tint="0.59999389629810485"/>
        <bgColor theme="6" tint="0.59999389629810485"/>
      </patternFill>
    </fill>
  </fills>
  <borders count="15">
    <border>
      <left style="none"/>
      <right style="none"/>
      <top style="none"/>
      <bottom style="none"/>
      <diagonal style="none"/>
    </border>
    <border>
      <left style="none"/>
      <right style="none"/>
      <top style="none"/>
      <bottom style="thin">
        <color theme="1"/>
      </bottom>
      <diagonal style="none"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 style="none"/>
    </border>
    <border>
      <left style="thin">
        <color theme="1"/>
      </left>
      <right style="thin">
        <color theme="1"/>
      </right>
      <top style="thin">
        <color theme="1"/>
      </top>
      <bottom style="none"/>
      <diagonal style="none"/>
    </border>
    <border>
      <left style="thin">
        <color theme="1"/>
      </left>
      <right style="thin">
        <color theme="1"/>
      </right>
      <top style="none"/>
      <bottom style="none"/>
      <diagonal style="none"/>
    </border>
    <border>
      <left style="thin">
        <color theme="1"/>
      </left>
      <right style="thin">
        <color theme="1"/>
      </right>
      <top style="none"/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none"/>
      <right style="thin">
        <color theme="1"/>
      </right>
      <top style="thin">
        <color theme="1"/>
      </top>
      <bottom style="thin">
        <color theme="1"/>
      </bottom>
      <diagonal style="none"/>
    </border>
    <border>
      <left style="thin">
        <color theme="1"/>
      </left>
      <right style="thin">
        <color theme="1"/>
      </right>
      <top style="thin">
        <color auto="1"/>
      </top>
      <bottom style="none"/>
      <diagonal style="none"/>
    </border>
    <border>
      <left style="thin">
        <color theme="1"/>
      </left>
      <right style="thin">
        <color theme="1"/>
      </right>
      <top style="thin">
        <color auto="1"/>
      </top>
      <bottom style="thin">
        <color theme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none"/>
      <right style="none"/>
      <top style="none"/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none"/>
      <diagonal style="none"/>
    </border>
    <border>
      <left style="thin">
        <color auto="1"/>
      </left>
      <right style="thin">
        <color auto="1"/>
      </right>
      <top style="none"/>
      <bottom style="none"/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</borders>
  <cellStyleXfs count="1">
    <xf fontId="0" fillId="0" borderId="0" numFmtId="0" applyNumberFormat="1" applyFont="1" applyFill="1" applyBorder="1"/>
  </cellStyleXfs>
  <cellXfs count="75">
    <xf fontId="0" fillId="0" borderId="0" numFmtId="0" xfId="0"/>
    <xf fontId="1" fillId="0" borderId="0" numFmtId="0" xfId="0" applyFont="1"/>
    <xf fontId="1" fillId="0" borderId="0" numFmtId="0" xfId="0" applyFont="1" applyAlignment="1">
      <alignment horizontal="center" vertical="center"/>
    </xf>
    <xf fontId="1" fillId="0" borderId="0" numFmtId="0" xfId="0" applyFont="1" applyAlignment="1">
      <alignment horizontal="center"/>
    </xf>
    <xf fontId="1" fillId="0" borderId="0" numFmtId="0" xfId="0" applyFont="1" applyAlignment="1">
      <alignment wrapText="1"/>
    </xf>
    <xf fontId="2" fillId="0" borderId="0" numFmtId="0" xfId="0" applyFont="1" applyAlignment="1">
      <alignment horizontal="right"/>
    </xf>
    <xf fontId="3" fillId="0" borderId="0" numFmtId="0" xfId="0" applyFont="1" applyAlignment="1">
      <alignment horizontal="right"/>
    </xf>
    <xf fontId="4" fillId="0" borderId="0" numFmtId="0" xfId="0" applyFont="1" applyAlignment="1">
      <alignment horizontal="center" wrapText="1"/>
    </xf>
    <xf fontId="1" fillId="0" borderId="1" numFmtId="0" xfId="0" applyFont="1" applyBorder="1"/>
    <xf fontId="1" fillId="0" borderId="1" numFmtId="0" xfId="0" applyFont="1" applyBorder="1" applyAlignment="1">
      <alignment horizontal="center" vertical="center"/>
    </xf>
    <xf fontId="1" fillId="0" borderId="1" numFmtId="0" xfId="0" applyFont="1" applyBorder="1" applyAlignment="1">
      <alignment horizontal="center"/>
    </xf>
    <xf fontId="1" fillId="0" borderId="1" numFmtId="0" xfId="0" applyFont="1" applyBorder="1" applyAlignment="1">
      <alignment wrapText="1"/>
    </xf>
    <xf fontId="1" fillId="0" borderId="2" numFmtId="0" xfId="0" applyFont="1" applyBorder="1" applyAlignment="1">
      <alignment horizontal="center" vertical="center" wrapText="1"/>
    </xf>
    <xf fontId="1" fillId="0" borderId="0" numFmtId="0" xfId="0" applyFont="1" applyAlignment="1">
      <alignment horizontal="center" vertical="center" wrapText="1"/>
    </xf>
    <xf fontId="1" fillId="0" borderId="2" numFmtId="0" xfId="0" applyFont="1" applyBorder="1" applyAlignment="1">
      <alignment horizontal="center" vertical="center"/>
    </xf>
    <xf fontId="1" fillId="0" borderId="3" numFmtId="0" xfId="0" applyFont="1" applyBorder="1" applyAlignment="1">
      <alignment horizontal="center" vertical="center" wrapText="1"/>
    </xf>
    <xf fontId="1" fillId="0" borderId="2" numFmtId="2" xfId="0" applyNumberFormat="1" applyFont="1" applyBorder="1" applyAlignment="1">
      <alignment horizontal="center" vertical="center"/>
    </xf>
    <xf fontId="1" fillId="0" borderId="2" numFmtId="160" xfId="0" applyNumberFormat="1" applyFont="1" applyBorder="1" applyAlignment="1">
      <alignment horizontal="center" vertical="center"/>
    </xf>
    <xf fontId="1" fillId="0" borderId="4" numFmtId="0" xfId="0" applyFont="1" applyBorder="1" applyAlignment="1">
      <alignment horizontal="center" vertical="center" wrapText="1"/>
    </xf>
    <xf fontId="1" fillId="0" borderId="0" numFmtId="2" xfId="0" applyNumberFormat="1" applyFont="1" applyAlignment="1">
      <alignment horizontal="center" vertical="center"/>
    </xf>
    <xf fontId="1" fillId="0" borderId="2" numFmtId="0" xfId="0" applyFont="1" applyBorder="1" applyAlignment="1">
      <alignment horizontal="center" vertical="center"/>
      <protection locked="0"/>
    </xf>
    <xf fontId="1" fillId="0" borderId="0" numFmtId="160" xfId="0" applyNumberFormat="1" applyFont="1" applyAlignment="1">
      <alignment horizontal="center" vertical="center"/>
    </xf>
    <xf fontId="1" fillId="0" borderId="5" numFmtId="0" xfId="0" applyFont="1" applyBorder="1" applyAlignment="1">
      <alignment horizontal="center" vertical="center" wrapText="1"/>
    </xf>
    <xf fontId="1" fillId="2" borderId="6" numFmtId="0" xfId="0" applyFont="1" applyFill="1" applyBorder="1" applyAlignment="1">
      <alignment horizontal="center" vertical="center" wrapText="1"/>
    </xf>
    <xf fontId="1" fillId="2" borderId="7" numFmtId="0" xfId="0" applyFont="1" applyFill="1" applyBorder="1" applyAlignment="1">
      <alignment horizontal="center" vertical="center"/>
    </xf>
    <xf fontId="1" fillId="2" borderId="2" numFmtId="0" xfId="0" applyFont="1" applyFill="1" applyBorder="1" applyAlignment="1">
      <alignment horizontal="center" vertical="center"/>
    </xf>
    <xf fontId="1" fillId="2" borderId="2" numFmtId="0" xfId="0" applyFont="1" applyFill="1" applyBorder="1" applyAlignment="1">
      <alignment horizontal="center" vertical="center" wrapText="1"/>
    </xf>
    <xf fontId="1" fillId="2" borderId="2" numFmtId="2" xfId="0" applyNumberFormat="1" applyFont="1" applyFill="1" applyBorder="1" applyAlignment="1">
      <alignment horizontal="center" vertical="center"/>
    </xf>
    <xf fontId="1" fillId="2" borderId="2" numFmtId="160" xfId="0" applyNumberFormat="1" applyFont="1" applyFill="1" applyBorder="1" applyAlignment="1">
      <alignment horizontal="center" vertical="center"/>
    </xf>
    <xf fontId="1" fillId="2" borderId="0" numFmtId="160" xfId="0" applyNumberFormat="1" applyFont="1" applyFill="1" applyAlignment="1">
      <alignment horizontal="center" vertical="center"/>
    </xf>
    <xf fontId="1" fillId="0" borderId="8" numFmtId="0" xfId="0" applyFont="1" applyBorder="1" applyAlignment="1">
      <alignment horizontal="center" vertical="center" wrapText="1"/>
    </xf>
    <xf fontId="1" fillId="0" borderId="3" numFmtId="0" xfId="0" applyFont="1" applyBorder="1" applyAlignment="1">
      <alignment horizontal="center" vertical="center"/>
    </xf>
    <xf fontId="1" fillId="3" borderId="9" numFmtId="0" xfId="0" applyFont="1" applyFill="1" applyBorder="1" applyAlignment="1">
      <alignment horizontal="center" vertical="center"/>
    </xf>
    <xf fontId="1" fillId="3" borderId="2" numFmtId="0" xfId="0" applyFont="1" applyFill="1" applyBorder="1" applyAlignment="1">
      <alignment horizontal="center" vertical="center"/>
    </xf>
    <xf fontId="1" fillId="3" borderId="2" numFmtId="160" xfId="0" applyNumberFormat="1" applyFont="1" applyFill="1" applyBorder="1" applyAlignment="1">
      <alignment horizontal="center" vertical="center"/>
    </xf>
    <xf fontId="1" fillId="3" borderId="2" numFmtId="0" xfId="0" applyFont="1" applyFill="1" applyBorder="1" applyAlignment="1">
      <alignment horizontal="center" vertical="center" wrapText="1"/>
    </xf>
    <xf fontId="5" fillId="0" borderId="0" numFmtId="0" xfId="0" applyFont="1" applyAlignment="1">
      <alignment horizontal="center" wrapText="1"/>
    </xf>
    <xf fontId="6" fillId="0" borderId="0" numFmtId="0" xfId="0" applyFont="1"/>
    <xf fontId="7" fillId="0" borderId="2" numFmtId="0" xfId="0" applyFont="1" applyBorder="1" applyAlignment="1">
      <alignment horizontal="center" vertical="center" wrapText="1"/>
    </xf>
    <xf fontId="1" fillId="0" borderId="2" numFmtId="161" xfId="0" applyNumberFormat="1" applyFont="1" applyBorder="1" applyAlignment="1">
      <alignment horizontal="center" vertical="center"/>
    </xf>
    <xf fontId="8" fillId="0" borderId="10" numFmtId="0" xfId="0" applyFont="1" applyBorder="1" applyAlignment="1">
      <alignment horizontal="center" vertical="center" wrapText="1"/>
    </xf>
    <xf fontId="5" fillId="0" borderId="0" numFmtId="0" xfId="0" applyFont="1"/>
    <xf fontId="6" fillId="0" borderId="0" numFmtId="4" xfId="0" applyNumberFormat="1" applyFont="1" applyAlignment="1">
      <alignment horizontal="center"/>
    </xf>
    <xf fontId="6" fillId="0" borderId="0" numFmtId="10" xfId="0" applyNumberFormat="1" applyFont="1"/>
    <xf fontId="2" fillId="0" borderId="0" numFmtId="0" xfId="0" applyFont="1" applyAlignment="1">
      <alignment horizontal="center"/>
    </xf>
    <xf fontId="9" fillId="0" borderId="0" numFmtId="0" xfId="0" applyFont="1"/>
    <xf fontId="0" fillId="0" borderId="0" numFmtId="4" xfId="0" applyNumberFormat="1"/>
    <xf fontId="10" fillId="0" borderId="0" numFmtId="0" xfId="0" applyFont="1"/>
    <xf fontId="10" fillId="0" borderId="0" numFmtId="0" xfId="0" applyFont="1" applyAlignment="1">
      <alignment vertical="center" wrapText="1"/>
    </xf>
    <xf fontId="11" fillId="0" borderId="0" numFmtId="0" xfId="0" applyFont="1" applyAlignment="1">
      <alignment horizontal="center" vertical="center" wrapText="1"/>
    </xf>
    <xf fontId="10" fillId="0" borderId="11" numFmtId="0" xfId="0" applyFont="1" applyBorder="1"/>
    <xf fontId="10" fillId="0" borderId="11" numFmtId="0" xfId="0" applyFont="1" applyBorder="1" applyAlignment="1">
      <alignment horizontal="right"/>
    </xf>
    <xf fontId="10" fillId="0" borderId="10" numFmtId="0" xfId="0" applyFont="1" applyBorder="1" applyAlignment="1">
      <alignment horizontal="center" vertical="center"/>
    </xf>
    <xf fontId="12" fillId="0" borderId="10" numFmtId="0" xfId="0" applyFont="1" applyBorder="1" applyAlignment="1">
      <alignment horizontal="center" vertical="center" wrapText="1"/>
    </xf>
    <xf fontId="12" fillId="0" borderId="0" numFmtId="0" xfId="0" applyFont="1"/>
    <xf fontId="12" fillId="0" borderId="12" numFmtId="0" xfId="0" applyFont="1" applyBorder="1" applyAlignment="1">
      <alignment horizontal="left" wrapText="1"/>
    </xf>
    <xf fontId="12" fillId="0" borderId="12" numFmtId="2" xfId="0" applyNumberFormat="1" applyFont="1" applyBorder="1" applyAlignment="1">
      <alignment horizontal="right" indent="1"/>
    </xf>
    <xf fontId="12" fillId="0" borderId="12" numFmtId="2" xfId="0" applyNumberFormat="1" applyFont="1" applyBorder="1" applyAlignment="1">
      <alignment horizontal="center"/>
    </xf>
    <xf fontId="12" fillId="0" borderId="13" numFmtId="0" xfId="0" applyFont="1" applyBorder="1" applyAlignment="1">
      <alignment horizontal="left" wrapText="1"/>
    </xf>
    <xf fontId="12" fillId="0" borderId="13" numFmtId="2" xfId="0" applyNumberFormat="1" applyFont="1" applyBorder="1" applyAlignment="1">
      <alignment horizontal="right" indent="1"/>
    </xf>
    <xf fontId="12" fillId="0" borderId="13" numFmtId="2" xfId="0" applyNumberFormat="1" applyFont="1" applyBorder="1" applyAlignment="1">
      <alignment horizontal="center"/>
    </xf>
    <xf fontId="10" fillId="0" borderId="13" numFmtId="0" xfId="0" applyFont="1" applyBorder="1" applyAlignment="1">
      <alignment horizontal="left" wrapText="1"/>
    </xf>
    <xf fontId="10" fillId="0" borderId="13" numFmtId="2" xfId="0" applyNumberFormat="1" applyFont="1" applyBorder="1" applyAlignment="1">
      <alignment horizontal="right" indent="1"/>
    </xf>
    <xf fontId="10" fillId="0" borderId="13" numFmtId="2" xfId="0" applyNumberFormat="1" applyFont="1" applyBorder="1" applyAlignment="1">
      <alignment horizontal="center"/>
    </xf>
    <xf fontId="10" fillId="0" borderId="13" numFmtId="0" xfId="0" applyFont="1" applyBorder="1" applyAlignment="1">
      <alignment horizontal="left" indent="1" wrapText="1"/>
    </xf>
    <xf fontId="13" fillId="0" borderId="0" numFmtId="0" xfId="0" applyFont="1"/>
    <xf fontId="13" fillId="0" borderId="13" numFmtId="0" xfId="0" applyFont="1" applyBorder="1" applyAlignment="1">
      <alignment horizontal="left" wrapText="1"/>
    </xf>
    <xf fontId="13" fillId="0" borderId="13" numFmtId="2" xfId="0" applyNumberFormat="1" applyFont="1" applyBorder="1" applyAlignment="1">
      <alignment horizontal="right" indent="1"/>
    </xf>
    <xf fontId="13" fillId="0" borderId="13" numFmtId="2" xfId="0" applyNumberFormat="1" applyFont="1" applyBorder="1" applyAlignment="1">
      <alignment horizontal="center"/>
    </xf>
    <xf fontId="10" fillId="0" borderId="14" numFmtId="0" xfId="0" applyFont="1" applyBorder="1" applyAlignment="1">
      <alignment horizontal="left" wrapText="1"/>
    </xf>
    <xf fontId="10" fillId="0" borderId="14" numFmtId="2" xfId="0" applyNumberFormat="1" applyFont="1" applyBorder="1" applyAlignment="1">
      <alignment horizontal="right" indent="1"/>
    </xf>
    <xf fontId="10" fillId="0" borderId="14" numFmtId="2" xfId="0" applyNumberFormat="1" applyFont="1" applyBorder="1" applyAlignment="1">
      <alignment horizontal="center"/>
    </xf>
    <xf fontId="10" fillId="0" borderId="0" numFmtId="0" xfId="0" applyFont="1" applyAlignment="1">
      <alignment horizontal="left" vertical="top" wrapText="1"/>
    </xf>
    <xf fontId="10" fillId="0" borderId="0" numFmtId="0" xfId="0" applyFont="1" applyAlignment="1">
      <alignment horizontal="left"/>
    </xf>
    <xf fontId="10" fillId="0" borderId="0" numFmtId="0" xfId="0" applyFont="1" applyAlignment="1">
      <alignment horizontal="left" vertical="top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5" Type="http://schemas.openxmlformats.org/officeDocument/2006/relationships/styles" Target="styles.xml"/><Relationship  Id="rId4" Type="http://schemas.openxmlformats.org/officeDocument/2006/relationships/sharedStrings" Target="sharedStrings.xml"/><Relationship  Id="rId3" Type="http://schemas.openxmlformats.org/officeDocument/2006/relationships/theme" Target="theme/theme1.xml"/><Relationship  Id="rId2" Type="http://schemas.openxmlformats.org/officeDocument/2006/relationships/worksheet" Target="worksheets/sheet2.xml"/><Relationship  Id="rId1" Type="http://schemas.openxmlformats.org/officeDocument/2006/relationships/worksheet" Target="worksheets/sheet1.xml"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view="pageBreakPreview" topLeftCell="C1" zoomScale="100" workbookViewId="0">
      <selection activeCell="A1" activeCellId="0" sqref="A1"/>
    </sheetView>
  </sheetViews>
  <sheetFormatPr defaultRowHeight="14.25"/>
  <cols>
    <col customWidth="1" min="1" max="1" width="30.00390625"/>
    <col customWidth="1" min="2" max="3" width="13.8515625"/>
    <col customWidth="1" min="4" max="4" width="14.57421875"/>
    <col customWidth="1" min="5" max="5" width="14.140625"/>
    <col customWidth="1" min="6" max="17" width="15.8515625"/>
    <col customWidth="1" min="18" max="18" width="17.7109375"/>
  </cols>
  <sheetData>
    <row r="1" ht="20.25" customHeight="1">
      <c r="A1" s="1"/>
      <c r="B1" s="2"/>
      <c r="C1" s="2"/>
      <c r="D1" s="3"/>
      <c r="E1" s="4"/>
      <c r="F1" s="3"/>
      <c r="G1" s="3"/>
      <c r="H1" s="2"/>
      <c r="I1" s="2"/>
      <c r="J1" s="1"/>
      <c r="K1" s="1"/>
      <c r="L1" s="1"/>
      <c r="M1" s="5" t="s">
        <v>0</v>
      </c>
      <c r="N1" s="5"/>
      <c r="O1" s="5"/>
      <c r="P1" s="5"/>
      <c r="Q1" s="5"/>
      <c r="R1" s="5"/>
    </row>
    <row r="2" ht="12" customHeight="1">
      <c r="A2" s="1"/>
      <c r="B2" s="2"/>
      <c r="C2" s="2"/>
      <c r="D2" s="3"/>
      <c r="E2" s="4"/>
      <c r="F2" s="3"/>
      <c r="G2" s="3"/>
      <c r="H2" s="2"/>
      <c r="I2" s="2"/>
      <c r="J2" s="1"/>
      <c r="K2" s="1"/>
      <c r="L2" s="1"/>
      <c r="M2" s="1"/>
      <c r="N2" s="1"/>
      <c r="O2" s="1"/>
      <c r="P2" s="1"/>
      <c r="Q2" s="1"/>
      <c r="R2" s="6"/>
    </row>
    <row r="3" ht="33.75" customHeight="1">
      <c r="A3" s="7" t="s">
        <v>1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</row>
    <row r="4">
      <c r="A4" s="8"/>
      <c r="B4" s="9"/>
      <c r="C4" s="9"/>
      <c r="D4" s="10"/>
      <c r="E4" s="11"/>
      <c r="F4" s="10"/>
      <c r="G4" s="10"/>
      <c r="H4" s="9"/>
      <c r="I4" s="9"/>
      <c r="J4" s="8"/>
      <c r="K4" s="8"/>
      <c r="L4" s="8"/>
      <c r="M4" s="8"/>
      <c r="N4" s="8"/>
      <c r="O4" s="8"/>
      <c r="P4" s="8"/>
      <c r="Q4" s="8"/>
      <c r="R4" s="8"/>
    </row>
    <row r="5" ht="96">
      <c r="A5" s="12" t="s">
        <v>2</v>
      </c>
      <c r="B5" s="12" t="s">
        <v>3</v>
      </c>
      <c r="C5" s="12" t="s">
        <v>4</v>
      </c>
      <c r="D5" s="12" t="s">
        <v>5</v>
      </c>
      <c r="E5" s="12" t="s">
        <v>6</v>
      </c>
      <c r="F5" s="12" t="s">
        <v>7</v>
      </c>
      <c r="G5" s="12" t="s">
        <v>8</v>
      </c>
      <c r="H5" s="12" t="s">
        <v>9</v>
      </c>
      <c r="I5" s="12" t="s">
        <v>10</v>
      </c>
      <c r="J5" s="12" t="s">
        <v>11</v>
      </c>
      <c r="K5" s="12" t="s">
        <v>12</v>
      </c>
      <c r="L5" s="12" t="s">
        <v>13</v>
      </c>
      <c r="M5" s="12" t="s">
        <v>14</v>
      </c>
      <c r="N5" s="12" t="s">
        <v>15</v>
      </c>
      <c r="O5" s="12" t="s">
        <v>16</v>
      </c>
      <c r="P5" s="12" t="s">
        <v>17</v>
      </c>
      <c r="Q5" s="13" t="s">
        <v>18</v>
      </c>
      <c r="R5" s="12" t="s">
        <v>19</v>
      </c>
    </row>
    <row r="6">
      <c r="A6" s="14">
        <v>1</v>
      </c>
      <c r="B6" s="14">
        <v>2</v>
      </c>
      <c r="C6" s="14">
        <v>3</v>
      </c>
      <c r="D6" s="14">
        <v>4</v>
      </c>
      <c r="E6" s="12">
        <v>5</v>
      </c>
      <c r="F6" s="14">
        <v>6</v>
      </c>
      <c r="G6" s="14">
        <v>7</v>
      </c>
      <c r="H6" s="14">
        <v>8</v>
      </c>
      <c r="I6" s="14">
        <v>9</v>
      </c>
      <c r="J6" s="14">
        <v>10</v>
      </c>
      <c r="K6" s="14">
        <v>11</v>
      </c>
      <c r="L6" s="14">
        <v>12</v>
      </c>
      <c r="M6" s="14" t="s">
        <v>20</v>
      </c>
      <c r="N6" s="14" t="s">
        <v>21</v>
      </c>
      <c r="O6" s="14" t="s">
        <v>22</v>
      </c>
      <c r="P6" s="14" t="s">
        <v>23</v>
      </c>
      <c r="Q6" s="14">
        <v>17</v>
      </c>
      <c r="R6" s="14">
        <v>18</v>
      </c>
    </row>
    <row r="7" ht="39.75" customHeight="1">
      <c r="A7" s="15" t="s">
        <v>24</v>
      </c>
      <c r="B7" s="14">
        <v>159</v>
      </c>
      <c r="C7" s="14">
        <v>159</v>
      </c>
      <c r="D7" s="14">
        <v>96</v>
      </c>
      <c r="E7" s="12" t="s">
        <v>25</v>
      </c>
      <c r="F7" s="16">
        <v>15119.68</v>
      </c>
      <c r="G7" s="16">
        <f t="shared" ref="G7:G9" si="0">F7*$B$30*$C$30*$D$30*$E$30*$F$30*$G$30*$H$30*$I$30*$J$30*$K$30</f>
        <v>28663.494888153826</v>
      </c>
      <c r="H7" s="14">
        <v>2026</v>
      </c>
      <c r="I7" s="14">
        <v>2026</v>
      </c>
      <c r="J7" s="14">
        <v>0.97999999999999998</v>
      </c>
      <c r="K7" s="14">
        <v>1.0600000000000001</v>
      </c>
      <c r="L7" s="14">
        <v>1.1499999999999999</v>
      </c>
      <c r="M7" s="17">
        <f t="shared" ref="M7:M9" si="1">P7*7%</f>
        <v>230.10613424928411</v>
      </c>
      <c r="N7" s="17">
        <f t="shared" ref="N7:N9" si="2">P7*65%</f>
        <v>2136.6998180290666</v>
      </c>
      <c r="O7" s="17">
        <f t="shared" ref="O7:O9" si="3">P7*28%</f>
        <v>920.42453699713644</v>
      </c>
      <c r="P7" s="17">
        <f t="shared" ref="P7:P9" si="4">G7*D7*J7*K7*L7/1000</f>
        <v>3287.2304892754869</v>
      </c>
      <c r="Q7" s="17">
        <f t="shared" ref="Q7:Q9" si="5">P7*1.2</f>
        <v>3944.6765871305843</v>
      </c>
      <c r="R7" s="12" t="s">
        <v>26</v>
      </c>
    </row>
    <row r="8" ht="39.75" customHeight="1">
      <c r="A8" s="18"/>
      <c r="B8" s="14">
        <v>108</v>
      </c>
      <c r="C8" s="14">
        <v>108</v>
      </c>
      <c r="D8" s="14">
        <v>56</v>
      </c>
      <c r="E8" s="12" t="s">
        <v>25</v>
      </c>
      <c r="F8" s="16">
        <v>10397.870000000001</v>
      </c>
      <c r="G8" s="19">
        <f t="shared" si="0"/>
        <v>19712.010676991053</v>
      </c>
      <c r="H8" s="20">
        <v>2026</v>
      </c>
      <c r="I8" s="14">
        <v>2026</v>
      </c>
      <c r="J8" s="14">
        <v>0.97999999999999998</v>
      </c>
      <c r="K8" s="14">
        <v>1.0600000000000001</v>
      </c>
      <c r="L8" s="14">
        <v>1.1499999999999999</v>
      </c>
      <c r="M8" s="17">
        <f t="shared" si="1"/>
        <v>92.309579804192452</v>
      </c>
      <c r="N8" s="17">
        <f t="shared" si="2"/>
        <v>857.16038389607274</v>
      </c>
      <c r="O8" s="17">
        <f t="shared" si="3"/>
        <v>369.23831921676981</v>
      </c>
      <c r="P8" s="17">
        <f t="shared" si="4"/>
        <v>1318.7082829170349</v>
      </c>
      <c r="Q8" s="21">
        <f t="shared" si="5"/>
        <v>1582.4499395004418</v>
      </c>
      <c r="R8" s="12" t="s">
        <v>26</v>
      </c>
    </row>
    <row r="9" ht="39.75" customHeight="1">
      <c r="A9" s="22"/>
      <c r="B9" s="14">
        <v>133</v>
      </c>
      <c r="C9" s="14">
        <v>133</v>
      </c>
      <c r="D9" s="14">
        <v>138</v>
      </c>
      <c r="E9" s="12" t="s">
        <v>25</v>
      </c>
      <c r="F9" s="16">
        <v>11472.370000000001</v>
      </c>
      <c r="G9" s="16">
        <f t="shared" si="0"/>
        <v>21749.019744466106</v>
      </c>
      <c r="H9" s="20">
        <v>2026</v>
      </c>
      <c r="I9" s="14">
        <v>2026</v>
      </c>
      <c r="J9" s="14">
        <v>0.97999999999999998</v>
      </c>
      <c r="K9" s="14">
        <v>1.0600000000000001</v>
      </c>
      <c r="L9" s="14">
        <v>1.1499999999999999</v>
      </c>
      <c r="M9" s="17">
        <f t="shared" si="1"/>
        <v>250.98432292251539</v>
      </c>
      <c r="N9" s="17">
        <f t="shared" si="2"/>
        <v>2330.5687128519285</v>
      </c>
      <c r="O9" s="17">
        <f t="shared" si="3"/>
        <v>1003.9372916900616</v>
      </c>
      <c r="P9" s="17">
        <f t="shared" si="4"/>
        <v>3585.4903274645053</v>
      </c>
      <c r="Q9" s="17">
        <f t="shared" si="5"/>
        <v>4302.5883929574065</v>
      </c>
      <c r="R9" s="12" t="s">
        <v>26</v>
      </c>
    </row>
    <row r="10">
      <c r="A10" s="23" t="s">
        <v>27</v>
      </c>
      <c r="B10" s="24"/>
      <c r="C10" s="25"/>
      <c r="D10" s="25">
        <f>SUM(D7:D9)</f>
        <v>290</v>
      </c>
      <c r="E10" s="26"/>
      <c r="F10" s="27"/>
      <c r="G10" s="27"/>
      <c r="H10" s="25"/>
      <c r="I10" s="25"/>
      <c r="J10" s="25"/>
      <c r="K10" s="25"/>
      <c r="L10" s="25"/>
      <c r="M10" s="28">
        <f>SUM(M7:M9)</f>
        <v>573.40003697599195</v>
      </c>
      <c r="N10" s="28">
        <f>SUM(N7:N9)</f>
        <v>5324.4289147770678</v>
      </c>
      <c r="O10" s="28">
        <f>SUM(O7:O9)</f>
        <v>2293.6001479039678</v>
      </c>
      <c r="P10" s="28">
        <f>SUM(P7:P9)</f>
        <v>8191.4290996570271</v>
      </c>
      <c r="Q10" s="29">
        <f>SUM(Q7:Q9)</f>
        <v>9829.7149195884322</v>
      </c>
      <c r="R10" s="26"/>
    </row>
    <row r="11" ht="39.75" customHeight="1">
      <c r="A11" s="30" t="s">
        <v>28</v>
      </c>
      <c r="B11" s="14">
        <v>159</v>
      </c>
      <c r="C11" s="14">
        <v>159</v>
      </c>
      <c r="D11" s="14">
        <v>110</v>
      </c>
      <c r="E11" s="12" t="s">
        <v>29</v>
      </c>
      <c r="F11" s="16">
        <v>13543.58</v>
      </c>
      <c r="G11" s="19">
        <f t="shared" ref="G11:G25" si="6">F11*$B$30*$C$30*$D$30*$E$30*$F$30*$G$30*$H$30*$I$30*$J$30*$K$30</f>
        <v>25675.565626871881</v>
      </c>
      <c r="H11" s="14">
        <v>2026</v>
      </c>
      <c r="I11" s="14">
        <v>2026</v>
      </c>
      <c r="J11" s="14">
        <v>0.97999999999999998</v>
      </c>
      <c r="K11" s="14">
        <v>1.0600000000000001</v>
      </c>
      <c r="L11" s="14">
        <v>1.1499999999999999</v>
      </c>
      <c r="M11" s="17">
        <f t="shared" ref="M11:M15" si="7">P11*7%</f>
        <v>236.17859041063741</v>
      </c>
      <c r="N11" s="17">
        <f t="shared" ref="N11:N15" si="8">P11*65%</f>
        <v>2193.0869109559185</v>
      </c>
      <c r="O11" s="17">
        <f t="shared" ref="O11:O15" si="9">P11*28%</f>
        <v>944.71436164254965</v>
      </c>
      <c r="P11" s="21">
        <f t="shared" ref="P11:P15" si="10">G11*D11*J11*K11*L11/1000</f>
        <v>3373.9798630091054</v>
      </c>
      <c r="Q11" s="17">
        <f t="shared" ref="Q11:Q15" si="11">P11*1.2</f>
        <v>4048.7758356109262</v>
      </c>
      <c r="R11" s="12" t="s">
        <v>30</v>
      </c>
    </row>
    <row r="12" ht="39.75" customHeight="1">
      <c r="A12" s="18"/>
      <c r="B12" s="31">
        <v>57</v>
      </c>
      <c r="C12" s="31">
        <v>57</v>
      </c>
      <c r="D12" s="14">
        <v>12</v>
      </c>
      <c r="E12" s="12" t="s">
        <v>29</v>
      </c>
      <c r="F12" s="16">
        <v>10756.733399999999</v>
      </c>
      <c r="G12" s="16">
        <f t="shared" si="6"/>
        <v>20392.33454835906</v>
      </c>
      <c r="H12" s="14">
        <v>2026</v>
      </c>
      <c r="I12" s="14">
        <v>2026</v>
      </c>
      <c r="J12" s="14">
        <v>0.97999999999999998</v>
      </c>
      <c r="K12" s="14">
        <v>1.0600000000000001</v>
      </c>
      <c r="L12" s="14">
        <v>1.1499999999999999</v>
      </c>
      <c r="M12" s="17">
        <f t="shared" si="7"/>
        <v>20.463316186454986</v>
      </c>
      <c r="N12" s="17">
        <f t="shared" si="8"/>
        <v>190.01650744565342</v>
      </c>
      <c r="O12" s="17">
        <f t="shared" si="9"/>
        <v>81.853264745819942</v>
      </c>
      <c r="P12" s="17">
        <f t="shared" si="10"/>
        <v>292.33308837792833</v>
      </c>
      <c r="Q12" s="17">
        <f t="shared" si="11"/>
        <v>350.799706053514</v>
      </c>
      <c r="R12" s="12" t="s">
        <v>31</v>
      </c>
    </row>
    <row r="13" ht="39.75" customHeight="1">
      <c r="A13" s="18"/>
      <c r="B13" s="14"/>
      <c r="C13" s="14"/>
      <c r="D13" s="14">
        <v>162</v>
      </c>
      <c r="E13" s="12" t="s">
        <v>25</v>
      </c>
      <c r="F13" s="16">
        <v>8719.0848000000005</v>
      </c>
      <c r="G13" s="19">
        <f t="shared" si="6"/>
        <v>16529.413492493208</v>
      </c>
      <c r="H13" s="14">
        <v>2026</v>
      </c>
      <c r="I13" s="14">
        <v>2026</v>
      </c>
      <c r="J13" s="14">
        <v>0.97999999999999998</v>
      </c>
      <c r="K13" s="14">
        <v>1.0600000000000001</v>
      </c>
      <c r="L13" s="14">
        <v>1.1499999999999999</v>
      </c>
      <c r="M13" s="17">
        <f t="shared" si="7"/>
        <v>223.92381251220135</v>
      </c>
      <c r="N13" s="17">
        <f t="shared" si="8"/>
        <v>2079.2925447561552</v>
      </c>
      <c r="O13" s="17">
        <f t="shared" si="9"/>
        <v>895.69525004880541</v>
      </c>
      <c r="P13" s="21">
        <f t="shared" si="10"/>
        <v>3198.9116073171617</v>
      </c>
      <c r="Q13" s="17">
        <f t="shared" si="11"/>
        <v>3838.693928780594</v>
      </c>
      <c r="R13" s="12" t="s">
        <v>32</v>
      </c>
    </row>
    <row r="14" ht="39.75" customHeight="1">
      <c r="A14" s="18"/>
      <c r="B14" s="31">
        <v>76</v>
      </c>
      <c r="C14" s="31">
        <v>76</v>
      </c>
      <c r="D14" s="14">
        <v>122</v>
      </c>
      <c r="E14" s="12" t="s">
        <v>29</v>
      </c>
      <c r="F14" s="16">
        <v>11219.388599999998</v>
      </c>
      <c r="G14" s="16">
        <f t="shared" si="6"/>
        <v>21269.424206352996</v>
      </c>
      <c r="H14" s="14">
        <v>2026</v>
      </c>
      <c r="I14" s="14">
        <v>2026</v>
      </c>
      <c r="J14" s="14">
        <v>0.97999999999999998</v>
      </c>
      <c r="K14" s="14">
        <v>1.0600000000000001</v>
      </c>
      <c r="L14" s="14">
        <v>1.1499999999999999</v>
      </c>
      <c r="M14" s="17">
        <f t="shared" si="7"/>
        <v>216.99183131765975</v>
      </c>
      <c r="N14" s="17">
        <f t="shared" si="8"/>
        <v>2014.9241479496975</v>
      </c>
      <c r="O14" s="17">
        <f t="shared" si="9"/>
        <v>867.96732527063898</v>
      </c>
      <c r="P14" s="17">
        <f t="shared" si="10"/>
        <v>3099.8833045379961</v>
      </c>
      <c r="Q14" s="17">
        <f t="shared" si="11"/>
        <v>3719.8599654455952</v>
      </c>
      <c r="R14" s="12" t="s">
        <v>31</v>
      </c>
    </row>
    <row r="15" ht="39.75" customHeight="1">
      <c r="A15" s="22"/>
      <c r="B15" s="14"/>
      <c r="C15" s="14"/>
      <c r="D15" s="14">
        <v>110</v>
      </c>
      <c r="E15" s="12" t="s">
        <v>25</v>
      </c>
      <c r="F15" s="16">
        <v>9094.0992000000006</v>
      </c>
      <c r="G15" s="19">
        <f t="shared" si="6"/>
        <v>17240.356008299364</v>
      </c>
      <c r="H15" s="14">
        <v>2026</v>
      </c>
      <c r="I15" s="14">
        <v>2026</v>
      </c>
      <c r="J15" s="14">
        <v>0.97999999999999998</v>
      </c>
      <c r="K15" s="14">
        <v>1.0600000000000001</v>
      </c>
      <c r="L15" s="14">
        <v>1.1499999999999999</v>
      </c>
      <c r="M15" s="17">
        <f t="shared" si="7"/>
        <v>158.58669052868635</v>
      </c>
      <c r="N15" s="17">
        <f t="shared" si="8"/>
        <v>1472.5906977663733</v>
      </c>
      <c r="O15" s="17">
        <f t="shared" si="9"/>
        <v>634.34676211474539</v>
      </c>
      <c r="P15" s="21">
        <f t="shared" si="10"/>
        <v>2265.5241504098049</v>
      </c>
      <c r="Q15" s="17">
        <f t="shared" si="11"/>
        <v>2718.6289804917656</v>
      </c>
      <c r="R15" s="12" t="s">
        <v>32</v>
      </c>
    </row>
    <row r="16">
      <c r="A16" s="23" t="s">
        <v>27</v>
      </c>
      <c r="B16" s="24"/>
      <c r="C16" s="25"/>
      <c r="D16" s="25">
        <f>SUM(D11:D15)</f>
        <v>516</v>
      </c>
      <c r="E16" s="26"/>
      <c r="F16" s="27"/>
      <c r="G16" s="27"/>
      <c r="H16" s="25"/>
      <c r="I16" s="25"/>
      <c r="J16" s="25"/>
      <c r="K16" s="25"/>
      <c r="L16" s="25"/>
      <c r="M16" s="28">
        <f>SUM(M11:M15)</f>
        <v>856.14424095563982</v>
      </c>
      <c r="N16" s="28">
        <f>SUM(N11:N15)</f>
        <v>7949.9108088737985</v>
      </c>
      <c r="O16" s="28">
        <f>SUM(O11:O15)</f>
        <v>3424.5769638225593</v>
      </c>
      <c r="P16" s="28">
        <f>SUM(P11:P15)</f>
        <v>12230.632013651997</v>
      </c>
      <c r="Q16" s="29">
        <f>SUM(Q11:Q15)</f>
        <v>14676.758416382396</v>
      </c>
      <c r="R16" s="26"/>
    </row>
    <row r="17" ht="39.75" customHeight="1">
      <c r="A17" s="30" t="s">
        <v>33</v>
      </c>
      <c r="B17" s="14">
        <v>76</v>
      </c>
      <c r="C17" s="14">
        <v>76</v>
      </c>
      <c r="D17" s="14">
        <v>228</v>
      </c>
      <c r="E17" s="12" t="s">
        <v>25</v>
      </c>
      <c r="F17" s="16">
        <v>9094.0992000000006</v>
      </c>
      <c r="G17" s="19">
        <f t="shared" si="6"/>
        <v>17240.356008299364</v>
      </c>
      <c r="H17" s="14">
        <v>2026</v>
      </c>
      <c r="I17" s="14">
        <v>2026</v>
      </c>
      <c r="J17" s="14">
        <v>0.97999999999999998</v>
      </c>
      <c r="K17" s="14">
        <v>1.0600000000000001</v>
      </c>
      <c r="L17" s="14">
        <v>1.1499999999999999</v>
      </c>
      <c r="M17" s="17">
        <f t="shared" ref="M17:M18" si="12">P17*7%</f>
        <v>328.70695855036797</v>
      </c>
      <c r="N17" s="17">
        <f t="shared" ref="N17:N18" si="13">P17*65%</f>
        <v>3052.2789008248456</v>
      </c>
      <c r="O17" s="17">
        <f t="shared" ref="O17:O18" si="14">P17*28%</f>
        <v>1314.8278342014719</v>
      </c>
      <c r="P17" s="21">
        <f t="shared" ref="P17:P18" si="15">G17*D17*J17*K17*L17/1000</f>
        <v>4695.8136935766852</v>
      </c>
      <c r="Q17" s="17">
        <f t="shared" ref="Q17:Q18" si="16">P17*1.2</f>
        <v>5634.9764322920219</v>
      </c>
      <c r="R17" s="12" t="s">
        <v>32</v>
      </c>
    </row>
    <row r="18" ht="39.75" customHeight="1">
      <c r="A18" s="22"/>
      <c r="B18" s="14">
        <v>57</v>
      </c>
      <c r="C18" s="14">
        <v>57</v>
      </c>
      <c r="D18" s="14">
        <v>12</v>
      </c>
      <c r="E18" s="12" t="s">
        <v>25</v>
      </c>
      <c r="F18" s="16">
        <v>8719.0848000000005</v>
      </c>
      <c r="G18" s="16">
        <f t="shared" si="6"/>
        <v>16529.413492493208</v>
      </c>
      <c r="H18" s="14">
        <v>2026</v>
      </c>
      <c r="I18" s="14">
        <v>2026</v>
      </c>
      <c r="J18" s="14">
        <v>0.97999999999999998</v>
      </c>
      <c r="K18" s="14">
        <v>1.0600000000000001</v>
      </c>
      <c r="L18" s="14">
        <v>1.1499999999999999</v>
      </c>
      <c r="M18" s="17">
        <f t="shared" si="12"/>
        <v>16.586949074977877</v>
      </c>
      <c r="N18" s="17">
        <f t="shared" si="13"/>
        <v>154.02166998193744</v>
      </c>
      <c r="O18" s="17">
        <f t="shared" si="14"/>
        <v>66.347796299911508</v>
      </c>
      <c r="P18" s="17">
        <f t="shared" si="15"/>
        <v>236.9564153568268</v>
      </c>
      <c r="Q18" s="21">
        <f t="shared" si="16"/>
        <v>284.34769842819213</v>
      </c>
      <c r="R18" s="12" t="s">
        <v>32</v>
      </c>
    </row>
    <row r="19">
      <c r="A19" s="23" t="s">
        <v>27</v>
      </c>
      <c r="B19" s="24"/>
      <c r="C19" s="25"/>
      <c r="D19" s="25">
        <f>SUM(D17:D18)</f>
        <v>240</v>
      </c>
      <c r="E19" s="26"/>
      <c r="F19" s="27"/>
      <c r="G19" s="27"/>
      <c r="H19" s="25"/>
      <c r="I19" s="25"/>
      <c r="J19" s="25"/>
      <c r="K19" s="25"/>
      <c r="L19" s="25"/>
      <c r="M19" s="28">
        <f>SUM(M17:M18)</f>
        <v>345.29390762534587</v>
      </c>
      <c r="N19" s="28">
        <f>SUM(N17:N18)</f>
        <v>3206.3005708067831</v>
      </c>
      <c r="O19" s="28">
        <f>SUM(O17:O18)</f>
        <v>1381.1756305013835</v>
      </c>
      <c r="P19" s="28">
        <f>SUM(P17:P18)</f>
        <v>4932.7701089335123</v>
      </c>
      <c r="Q19" s="28">
        <f>SUM(Q17:Q18)</f>
        <v>5919.3241307202143</v>
      </c>
      <c r="R19" s="26"/>
    </row>
    <row r="20" ht="39.75" customHeight="1">
      <c r="A20" s="30" t="s">
        <v>34</v>
      </c>
      <c r="B20" s="14">
        <v>89</v>
      </c>
      <c r="C20" s="14">
        <v>89</v>
      </c>
      <c r="D20" s="14">
        <v>222</v>
      </c>
      <c r="E20" s="12" t="s">
        <v>25</v>
      </c>
      <c r="F20" s="16">
        <v>9375.3600000000006</v>
      </c>
      <c r="G20" s="19">
        <f t="shared" si="6"/>
        <v>17773.562895153987</v>
      </c>
      <c r="H20" s="14">
        <v>2026</v>
      </c>
      <c r="I20" s="14">
        <v>2026</v>
      </c>
      <c r="J20" s="14">
        <v>0.97999999999999998</v>
      </c>
      <c r="K20" s="14">
        <v>1.0600000000000001</v>
      </c>
      <c r="L20" s="14">
        <v>1.1499999999999999</v>
      </c>
      <c r="M20" s="17">
        <f t="shared" ref="M20:M22" si="17">P20*7%</f>
        <v>329.95543858826966</v>
      </c>
      <c r="N20" s="17">
        <f t="shared" ref="N20:N22" si="18">P20*65%</f>
        <v>3063.871929748218</v>
      </c>
      <c r="O20" s="17">
        <f t="shared" ref="O20:O22" si="19">P20*28%</f>
        <v>1319.8217543530786</v>
      </c>
      <c r="P20" s="21">
        <f t="shared" ref="P20:P22" si="20">G20*D20*J20*K20*L20/1000</f>
        <v>4713.649122689566</v>
      </c>
      <c r="Q20" s="17">
        <f t="shared" ref="Q20:Q22" si="21">P20*1.2</f>
        <v>5656.3789472274793</v>
      </c>
      <c r="R20" s="12" t="s">
        <v>26</v>
      </c>
    </row>
    <row r="21" ht="39.75" customHeight="1">
      <c r="A21" s="18"/>
      <c r="B21" s="14">
        <v>76</v>
      </c>
      <c r="C21" s="14">
        <v>76</v>
      </c>
      <c r="D21" s="14">
        <v>20</v>
      </c>
      <c r="E21" s="12" t="s">
        <v>25</v>
      </c>
      <c r="F21" s="16">
        <v>9094.0992000000006</v>
      </c>
      <c r="G21" s="16">
        <f t="shared" si="6"/>
        <v>17240.356008299364</v>
      </c>
      <c r="H21" s="14">
        <v>2026</v>
      </c>
      <c r="I21" s="14">
        <v>2026</v>
      </c>
      <c r="J21" s="14">
        <v>0.97999999999999998</v>
      </c>
      <c r="K21" s="14">
        <v>1.0600000000000001</v>
      </c>
      <c r="L21" s="14">
        <v>1.1499999999999999</v>
      </c>
      <c r="M21" s="17">
        <f t="shared" si="17"/>
        <v>28.833943732488422</v>
      </c>
      <c r="N21" s="17">
        <f t="shared" si="18"/>
        <v>267.74376323024961</v>
      </c>
      <c r="O21" s="17">
        <f t="shared" si="19"/>
        <v>115.33577492995369</v>
      </c>
      <c r="P21" s="17">
        <f t="shared" si="20"/>
        <v>411.91348189269172</v>
      </c>
      <c r="Q21" s="17">
        <f t="shared" si="21"/>
        <v>494.29617827123002</v>
      </c>
      <c r="R21" s="12" t="s">
        <v>32</v>
      </c>
    </row>
    <row r="22" ht="39.75" customHeight="1">
      <c r="A22" s="22"/>
      <c r="B22" s="14">
        <v>57</v>
      </c>
      <c r="C22" s="14">
        <v>57</v>
      </c>
      <c r="D22" s="14">
        <v>170</v>
      </c>
      <c r="E22" s="12" t="s">
        <v>25</v>
      </c>
      <c r="F22" s="16">
        <v>8719.0848000000005</v>
      </c>
      <c r="G22" s="19">
        <f t="shared" si="6"/>
        <v>16529.413492493208</v>
      </c>
      <c r="H22" s="14">
        <v>2026</v>
      </c>
      <c r="I22" s="14">
        <v>2026</v>
      </c>
      <c r="J22" s="14">
        <v>0.97999999999999998</v>
      </c>
      <c r="K22" s="14">
        <v>1.0600000000000001</v>
      </c>
      <c r="L22" s="14">
        <v>1.1499999999999999</v>
      </c>
      <c r="M22" s="17">
        <f t="shared" si="17"/>
        <v>234.98177856218663</v>
      </c>
      <c r="N22" s="17">
        <f t="shared" si="18"/>
        <v>2181.973658077447</v>
      </c>
      <c r="O22" s="17">
        <f t="shared" si="19"/>
        <v>939.92711424874653</v>
      </c>
      <c r="P22" s="21">
        <f t="shared" si="20"/>
        <v>3356.8825508883801</v>
      </c>
      <c r="Q22" s="17">
        <f t="shared" si="21"/>
        <v>4028.2590610660559</v>
      </c>
      <c r="R22" s="12" t="s">
        <v>32</v>
      </c>
    </row>
    <row r="23">
      <c r="A23" s="23" t="s">
        <v>27</v>
      </c>
      <c r="B23" s="24"/>
      <c r="C23" s="25"/>
      <c r="D23" s="25">
        <f>SUM(D20:D22)</f>
        <v>412</v>
      </c>
      <c r="E23" s="26"/>
      <c r="F23" s="27"/>
      <c r="G23" s="27"/>
      <c r="H23" s="25"/>
      <c r="I23" s="25"/>
      <c r="J23" s="25"/>
      <c r="K23" s="25"/>
      <c r="L23" s="25"/>
      <c r="M23" s="28">
        <f>SUM(M20:M22)</f>
        <v>593.77116088294474</v>
      </c>
      <c r="N23" s="28">
        <f>SUM(N20:N22)</f>
        <v>5513.5893510559144</v>
      </c>
      <c r="O23" s="28">
        <f>SUM(O20:O22)</f>
        <v>2375.084643531779</v>
      </c>
      <c r="P23" s="28">
        <f>SUM(P20:P22)</f>
        <v>8482.4451554706375</v>
      </c>
      <c r="Q23" s="29">
        <f>SUM(Q20:Q22)</f>
        <v>10178.934186564766</v>
      </c>
      <c r="R23" s="26"/>
    </row>
    <row r="24" ht="39.75" customHeight="1">
      <c r="A24" s="18" t="s">
        <v>35</v>
      </c>
      <c r="B24" s="14">
        <v>219</v>
      </c>
      <c r="C24" s="14">
        <v>219</v>
      </c>
      <c r="D24" s="14">
        <v>1148</v>
      </c>
      <c r="E24" s="12" t="s">
        <v>25</v>
      </c>
      <c r="F24" s="16">
        <v>16244.280000000001</v>
      </c>
      <c r="G24" s="19">
        <f t="shared" si="6"/>
        <v>30795.482228574903</v>
      </c>
      <c r="H24" s="14">
        <v>2026</v>
      </c>
      <c r="I24" s="14">
        <v>2026</v>
      </c>
      <c r="J24" s="14">
        <v>0.97999999999999998</v>
      </c>
      <c r="K24" s="14">
        <v>1.0600000000000001</v>
      </c>
      <c r="L24" s="14">
        <v>1.1499999999999999</v>
      </c>
      <c r="M24" s="17">
        <f t="shared" ref="M24:M25" si="22">P24*7%</f>
        <v>2956.3559220247766</v>
      </c>
      <c r="N24" s="17">
        <f t="shared" ref="N24:N25" si="23">P24*65%</f>
        <v>27451.876418801494</v>
      </c>
      <c r="O24" s="17">
        <f t="shared" ref="O24:O25" si="24">P24*28%</f>
        <v>11825.423688099107</v>
      </c>
      <c r="P24" s="21">
        <f t="shared" ref="P24:P25" si="25">G24*D24*J24*K24*L24/1000</f>
        <v>42233.656028925376</v>
      </c>
      <c r="Q24" s="17">
        <f t="shared" ref="Q24:Q25" si="26">P24*1.2</f>
        <v>50680.387234710448</v>
      </c>
      <c r="R24" s="12" t="s">
        <v>26</v>
      </c>
    </row>
    <row r="25" ht="39.75" customHeight="1">
      <c r="A25" s="18"/>
      <c r="B25" s="14">
        <v>133</v>
      </c>
      <c r="C25" s="14">
        <v>133</v>
      </c>
      <c r="D25" s="14">
        <v>8</v>
      </c>
      <c r="E25" s="12" t="s">
        <v>25</v>
      </c>
      <c r="F25" s="16">
        <v>11472.370000000001</v>
      </c>
      <c r="G25" s="16">
        <f t="shared" si="6"/>
        <v>21749.019744466106</v>
      </c>
      <c r="H25" s="14">
        <v>2026</v>
      </c>
      <c r="I25" s="14">
        <v>2026</v>
      </c>
      <c r="J25" s="14">
        <v>0.97999999999999998</v>
      </c>
      <c r="K25" s="14">
        <v>1.0600000000000001</v>
      </c>
      <c r="L25" s="14">
        <v>1.1499999999999999</v>
      </c>
      <c r="M25" s="17">
        <f t="shared" si="22"/>
        <v>14.549815821595097</v>
      </c>
      <c r="N25" s="17">
        <f t="shared" si="23"/>
        <v>135.10543262909732</v>
      </c>
      <c r="O25" s="17">
        <f t="shared" si="24"/>
        <v>58.199263286380386</v>
      </c>
      <c r="P25" s="17">
        <f t="shared" si="25"/>
        <v>207.85451173707278</v>
      </c>
      <c r="Q25" s="21">
        <f t="shared" si="26"/>
        <v>249.42541408448733</v>
      </c>
      <c r="R25" s="12" t="s">
        <v>26</v>
      </c>
    </row>
    <row r="26">
      <c r="A26" s="23" t="s">
        <v>27</v>
      </c>
      <c r="B26" s="24"/>
      <c r="C26" s="25"/>
      <c r="D26" s="25">
        <f>SUM(D24:D25)</f>
        <v>1156</v>
      </c>
      <c r="E26" s="26"/>
      <c r="F26" s="27"/>
      <c r="G26" s="27"/>
      <c r="H26" s="25"/>
      <c r="I26" s="25"/>
      <c r="J26" s="25"/>
      <c r="K26" s="25"/>
      <c r="L26" s="25"/>
      <c r="M26" s="28">
        <f>SUM(M24:M25)</f>
        <v>2970.9057378463717</v>
      </c>
      <c r="N26" s="28">
        <f>SUM(N24:N25)</f>
        <v>27586.981851430592</v>
      </c>
      <c r="O26" s="28">
        <f>SUM(O24:O25)</f>
        <v>11883.622951385487</v>
      </c>
      <c r="P26" s="28">
        <f>SUM(P24:P25)</f>
        <v>42441.51054066245</v>
      </c>
      <c r="Q26" s="28">
        <f>SUM(Q24:Q25)</f>
        <v>50929.812648794934</v>
      </c>
      <c r="R26" s="26"/>
    </row>
    <row r="27">
      <c r="A27" s="32" t="s">
        <v>36</v>
      </c>
      <c r="B27" s="33"/>
      <c r="C27" s="33"/>
      <c r="D27" s="34">
        <f>D10+D16+D19+D23+D26</f>
        <v>2614</v>
      </c>
      <c r="E27" s="35"/>
      <c r="F27" s="34"/>
      <c r="G27" s="34"/>
      <c r="H27" s="33"/>
      <c r="I27" s="33"/>
      <c r="J27" s="33">
        <v>0.97999999999999998</v>
      </c>
      <c r="K27" s="33">
        <v>1.0600000000000001</v>
      </c>
      <c r="L27" s="33">
        <v>1.1499999999999999</v>
      </c>
      <c r="M27" s="34">
        <f>M10+M16+M19+M23+M26</f>
        <v>5339.515084286294</v>
      </c>
      <c r="N27" s="34">
        <f>N10+N16+N19+N23+N26</f>
        <v>49581.211496944154</v>
      </c>
      <c r="O27" s="34">
        <f>O10+O16+O19+O23+O26</f>
        <v>21358.060337145176</v>
      </c>
      <c r="P27" s="34">
        <f>P10+P16+P19+P23+P26</f>
        <v>76278.786918375627</v>
      </c>
      <c r="Q27" s="34">
        <f>Q10+Q16+Q19+Q23+Q26</f>
        <v>91534.544302050737</v>
      </c>
      <c r="R27" s="33"/>
    </row>
    <row r="28" ht="29.25" customHeight="1">
      <c r="A28" s="36" t="s">
        <v>37</v>
      </c>
      <c r="B28" s="36"/>
      <c r="C28" s="36"/>
      <c r="D28" s="36"/>
      <c r="E28" s="36"/>
      <c r="F28" s="36"/>
      <c r="G28" s="36"/>
      <c r="H28" s="36"/>
      <c r="I28" s="36"/>
      <c r="J28" s="36"/>
      <c r="K28" s="36"/>
      <c r="L28" s="37"/>
      <c r="M28" s="37"/>
      <c r="N28" s="37"/>
      <c r="O28" s="37"/>
      <c r="P28" s="37"/>
      <c r="Q28" s="37"/>
      <c r="R28" s="37"/>
    </row>
    <row r="29" ht="24.75" customHeight="1">
      <c r="A29" s="12" t="s">
        <v>38</v>
      </c>
      <c r="B29" s="38">
        <v>2017</v>
      </c>
      <c r="C29" s="38">
        <v>2018</v>
      </c>
      <c r="D29" s="38">
        <v>2019</v>
      </c>
      <c r="E29" s="38">
        <v>2020</v>
      </c>
      <c r="F29" s="38">
        <v>2021</v>
      </c>
      <c r="G29" s="38">
        <v>2022</v>
      </c>
      <c r="H29" s="38">
        <v>2023</v>
      </c>
      <c r="I29" s="38">
        <v>2024</v>
      </c>
      <c r="J29" s="38" t="s">
        <v>39</v>
      </c>
      <c r="K29" s="38" t="s">
        <v>40</v>
      </c>
      <c r="L29" s="37"/>
      <c r="M29" s="37"/>
      <c r="N29" s="37"/>
      <c r="O29" s="37"/>
      <c r="P29" s="37"/>
      <c r="Q29" s="37"/>
      <c r="R29" s="37"/>
    </row>
    <row r="30" ht="30" customHeight="1">
      <c r="A30" s="12" t="s">
        <v>41</v>
      </c>
      <c r="B30" s="39">
        <f>'Официальные данные ИПЦ2017-2024'!AA32/100</f>
        <v>1.0281</v>
      </c>
      <c r="C30" s="39">
        <f>'Официальные данные ИПЦ2017-2024'!AB32/100</f>
        <v>1.0482</v>
      </c>
      <c r="D30" s="39">
        <f>'Официальные данные ИПЦ2017-2024'!AC32/100</f>
        <v>1.0276000000000001</v>
      </c>
      <c r="E30" s="39">
        <f>'Официальные данные ИПЦ2017-2024'!AD32/100</f>
        <v>1.0514000000000001</v>
      </c>
      <c r="F30" s="39">
        <f>'Официальные данные ИПЦ2017-2024'!AE32/100</f>
        <v>1.0949</v>
      </c>
      <c r="G30" s="39">
        <f>'Официальные данные ИПЦ2017-2024'!AF32/100</f>
        <v>1.1292</v>
      </c>
      <c r="H30" s="39">
        <f>'Официальные данные ИПЦ2017-2024'!AG32/100</f>
        <v>1.0815999999999999</v>
      </c>
      <c r="I30" s="39">
        <f>'Официальные данные ИПЦ2017-2024'!AH32/100</f>
        <v>1.1033999999999999</v>
      </c>
      <c r="J30" s="40">
        <f>105.8/100</f>
        <v>1.0580000000000001</v>
      </c>
      <c r="K30" s="40">
        <f>104.3/100</f>
        <v>1.0429999999999999</v>
      </c>
      <c r="L30" s="37"/>
      <c r="M30" s="37"/>
      <c r="N30" s="37"/>
      <c r="O30" s="37"/>
      <c r="P30" s="37"/>
      <c r="Q30" s="37"/>
      <c r="R30" s="37"/>
    </row>
    <row r="31" ht="30" customHeight="1">
      <c r="A31" s="41" t="s">
        <v>42</v>
      </c>
      <c r="B31" s="41"/>
      <c r="C31" s="41"/>
      <c r="D31" s="41"/>
      <c r="E31" s="41"/>
      <c r="F31" s="41"/>
      <c r="G31" s="41"/>
      <c r="H31" s="41"/>
      <c r="I31" s="41"/>
      <c r="J31" s="41"/>
      <c r="K31" s="41"/>
      <c r="L31" s="37"/>
      <c r="M31" s="37"/>
      <c r="N31" s="37"/>
      <c r="O31" s="37"/>
      <c r="P31" s="37"/>
      <c r="Q31" s="42"/>
      <c r="R31" s="37"/>
    </row>
    <row r="32">
      <c r="A32" s="37"/>
      <c r="B32" s="37"/>
      <c r="C32" s="37"/>
      <c r="D32" s="37"/>
      <c r="E32" s="37"/>
      <c r="F32" s="37"/>
      <c r="G32" s="37"/>
      <c r="H32" s="37"/>
      <c r="I32" s="37"/>
      <c r="J32" s="37"/>
      <c r="K32" s="37"/>
      <c r="L32" s="37"/>
      <c r="M32" s="37"/>
      <c r="N32" s="37"/>
      <c r="O32" s="37"/>
      <c r="P32" s="37"/>
      <c r="Q32" s="37"/>
      <c r="R32" s="37"/>
    </row>
    <row r="33">
      <c r="A33" s="37"/>
      <c r="B33" s="37"/>
      <c r="C33" s="37"/>
      <c r="D33" s="37"/>
      <c r="E33" s="37"/>
      <c r="F33" s="37"/>
      <c r="G33" s="37"/>
      <c r="H33" s="37"/>
      <c r="I33" s="37"/>
      <c r="J33" s="37"/>
      <c r="K33" s="37"/>
      <c r="L33" s="37"/>
      <c r="M33" s="37"/>
      <c r="N33" s="37"/>
      <c r="O33" s="37"/>
      <c r="P33" s="37"/>
      <c r="Q33" s="43"/>
      <c r="R33" s="37"/>
    </row>
    <row r="34" ht="16.5">
      <c r="A34" s="44" t="s">
        <v>43</v>
      </c>
      <c r="B34" s="44"/>
      <c r="C34" s="45"/>
      <c r="D34" s="45"/>
      <c r="E34" s="45"/>
      <c r="F34" s="45"/>
      <c r="G34" s="45"/>
      <c r="H34" s="45"/>
      <c r="I34" s="45"/>
      <c r="J34" s="45"/>
      <c r="K34" s="45"/>
      <c r="L34" s="45"/>
      <c r="M34" s="45"/>
      <c r="N34" s="45"/>
      <c r="O34" s="45"/>
      <c r="P34" s="45"/>
      <c r="Q34" s="44" t="s">
        <v>44</v>
      </c>
      <c r="R34" s="44"/>
    </row>
    <row r="35"/>
    <row r="37">
      <c r="Q37" s="46"/>
    </row>
    <row r="38"/>
  </sheetData>
  <autoFilter ref="A5:R27"/>
  <mergeCells count="14">
    <mergeCell ref="M1:R1"/>
    <mergeCell ref="A3:R3"/>
    <mergeCell ref="A7:A9"/>
    <mergeCell ref="A11:A15"/>
    <mergeCell ref="B12:B13"/>
    <mergeCell ref="C12:C13"/>
    <mergeCell ref="B14:B15"/>
    <mergeCell ref="C14:C15"/>
    <mergeCell ref="A17:A18"/>
    <mergeCell ref="A20:A22"/>
    <mergeCell ref="A24:A25"/>
    <mergeCell ref="A28:K28"/>
    <mergeCell ref="A34:B34"/>
    <mergeCell ref="Q34:R34"/>
  </mergeCells>
  <printOptions headings="0" gridLines="0"/>
  <pageMargins left="0.19685039370078738" right="0.19685039370078738" top="0.39370078740157477" bottom="0.39370078740157477" header="0.29999999999999999" footer="0.29999999999999999"/>
  <pageSetup paperSize="9" scale="51" firstPageNumber="1" fitToWidth="1" fitToHeight="0" pageOrder="downThenOver" orientation="landscape" usePrinterDefaults="1" blackAndWhite="0" draft="0" cellComments="none" useFirstPageNumber="1" errors="displayed" horizontalDpi="600" verticalDpi="600" copies="1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90" workbookViewId="0">
      <pane xSplit="1" ySplit="4" topLeftCell="B5" activePane="bottomRight" state="frozen"/>
      <selection activeCell="A1" activeCellId="0" sqref="A1"/>
    </sheetView>
  </sheetViews>
  <sheetFormatPr defaultColWidth="9.140625" defaultRowHeight="14.25"/>
  <cols>
    <col customWidth="1" min="1" max="1" style="47" width="35.7109375"/>
    <col customWidth="1" min="2" max="30" style="47" width="10.7109375"/>
    <col customWidth="1" min="31" max="34" style="47" width="10.5703125"/>
    <col min="35" max="16384" style="47" width="9.140625"/>
  </cols>
  <sheetData>
    <row r="2" ht="36" customHeight="1">
      <c r="A2" s="48"/>
      <c r="B2" s="49" t="s">
        <v>45</v>
      </c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  <c r="P2" s="49"/>
      <c r="Q2" s="49"/>
      <c r="R2" s="49"/>
      <c r="S2" s="49"/>
      <c r="T2" s="49"/>
      <c r="U2" s="49"/>
      <c r="V2" s="49"/>
      <c r="W2" s="49"/>
      <c r="X2" s="49"/>
      <c r="Y2" s="49"/>
      <c r="Z2" s="49"/>
      <c r="AA2" s="49"/>
      <c r="AB2" s="49"/>
      <c r="AC2" s="49"/>
      <c r="AD2" s="49"/>
      <c r="AE2" s="49"/>
      <c r="AF2" s="49"/>
      <c r="AG2" s="49"/>
      <c r="AH2" s="49"/>
    </row>
    <row r="3">
      <c r="AA3" s="50"/>
      <c r="AB3" s="50"/>
      <c r="AC3" s="50"/>
      <c r="AD3" s="50"/>
      <c r="AE3" s="50"/>
      <c r="AF3" s="50"/>
      <c r="AG3" s="50"/>
      <c r="AH3" s="51" t="s">
        <v>46</v>
      </c>
    </row>
    <row r="4" ht="16.5">
      <c r="A4" s="52"/>
      <c r="B4" s="53">
        <v>1992</v>
      </c>
      <c r="C4" s="53">
        <v>1993</v>
      </c>
      <c r="D4" s="53">
        <v>1994</v>
      </c>
      <c r="E4" s="53">
        <v>1995</v>
      </c>
      <c r="F4" s="53">
        <v>1996</v>
      </c>
      <c r="G4" s="53">
        <v>1997</v>
      </c>
      <c r="H4" s="53">
        <v>1998</v>
      </c>
      <c r="I4" s="53">
        <v>1999</v>
      </c>
      <c r="J4" s="53">
        <v>2000</v>
      </c>
      <c r="K4" s="53">
        <v>2001</v>
      </c>
      <c r="L4" s="53">
        <v>2002</v>
      </c>
      <c r="M4" s="53">
        <v>2003</v>
      </c>
      <c r="N4" s="53">
        <v>2004</v>
      </c>
      <c r="O4" s="53">
        <v>2005</v>
      </c>
      <c r="P4" s="53">
        <v>2006</v>
      </c>
      <c r="Q4" s="53">
        <v>2007</v>
      </c>
      <c r="R4" s="53">
        <v>2008</v>
      </c>
      <c r="S4" s="53">
        <v>2009</v>
      </c>
      <c r="T4" s="53">
        <v>2010</v>
      </c>
      <c r="U4" s="53">
        <v>2011</v>
      </c>
      <c r="V4" s="53">
        <v>2012</v>
      </c>
      <c r="W4" s="53">
        <v>2013</v>
      </c>
      <c r="X4" s="53">
        <v>2014</v>
      </c>
      <c r="Y4" s="53">
        <v>2015</v>
      </c>
      <c r="Z4" s="53">
        <v>2016</v>
      </c>
      <c r="AA4" s="53">
        <v>2017</v>
      </c>
      <c r="AB4" s="53">
        <v>2018</v>
      </c>
      <c r="AC4" s="53">
        <v>2019</v>
      </c>
      <c r="AD4" s="53">
        <v>2020</v>
      </c>
      <c r="AE4" s="53">
        <v>2021</v>
      </c>
      <c r="AF4" s="53" t="s">
        <v>47</v>
      </c>
      <c r="AG4" s="53" t="s">
        <v>48</v>
      </c>
      <c r="AH4" s="53" t="s">
        <v>49</v>
      </c>
    </row>
    <row r="5" s="54" customFormat="1" ht="14.449999999999999" customHeight="1">
      <c r="A5" s="55" t="s">
        <v>50</v>
      </c>
      <c r="B5" s="56">
        <v>2608.8400000000001</v>
      </c>
      <c r="C5" s="56">
        <v>939.89999999999998</v>
      </c>
      <c r="D5" s="56">
        <v>315.13999999999999</v>
      </c>
      <c r="E5" s="56">
        <v>231.30000000000001</v>
      </c>
      <c r="F5" s="56">
        <v>121.81</v>
      </c>
      <c r="G5" s="56">
        <v>111.03</v>
      </c>
      <c r="H5" s="56">
        <v>184.43000000000001</v>
      </c>
      <c r="I5" s="56">
        <v>136.53</v>
      </c>
      <c r="J5" s="56">
        <v>120.18000000000001</v>
      </c>
      <c r="K5" s="56">
        <v>118.58</v>
      </c>
      <c r="L5" s="56">
        <v>115.06</v>
      </c>
      <c r="M5" s="56">
        <v>111.98999999999999</v>
      </c>
      <c r="N5" s="56">
        <v>111.73</v>
      </c>
      <c r="O5" s="56">
        <v>110.92</v>
      </c>
      <c r="P5" s="56">
        <v>109</v>
      </c>
      <c r="Q5" s="56">
        <v>111.87</v>
      </c>
      <c r="R5" s="56">
        <v>113.28</v>
      </c>
      <c r="S5" s="56">
        <v>108.8</v>
      </c>
      <c r="T5" s="56">
        <v>108.78</v>
      </c>
      <c r="U5" s="56">
        <v>106.09999999999999</v>
      </c>
      <c r="V5" s="56">
        <v>106.56999999999999</v>
      </c>
      <c r="W5" s="56">
        <v>106.47</v>
      </c>
      <c r="X5" s="56">
        <v>111.34999999999999</v>
      </c>
      <c r="Y5" s="56">
        <v>112.91</v>
      </c>
      <c r="Z5" s="56">
        <v>105.39</v>
      </c>
      <c r="AA5" s="56">
        <v>102.51000000000001</v>
      </c>
      <c r="AB5" s="56">
        <v>104.26000000000001</v>
      </c>
      <c r="AC5" s="56">
        <v>103.04000000000001</v>
      </c>
      <c r="AD5" s="56">
        <v>104.91</v>
      </c>
      <c r="AE5" s="56">
        <v>108.39</v>
      </c>
      <c r="AF5" s="56">
        <v>111.94</v>
      </c>
      <c r="AG5" s="57">
        <v>107.42</v>
      </c>
      <c r="AH5" s="57">
        <v>109.52</v>
      </c>
    </row>
    <row r="6" s="54" customFormat="1" ht="14.449999999999999" customHeight="1">
      <c r="A6" s="58" t="s">
        <v>51</v>
      </c>
      <c r="B6" s="59"/>
      <c r="C6" s="59"/>
      <c r="D6" s="59"/>
      <c r="E6" s="59"/>
      <c r="F6" s="59"/>
      <c r="G6" s="59"/>
      <c r="H6" s="59"/>
      <c r="I6" s="59"/>
      <c r="J6" s="59">
        <v>120.70999999999999</v>
      </c>
      <c r="K6" s="59">
        <v>119.2</v>
      </c>
      <c r="L6" s="59">
        <v>115.5</v>
      </c>
      <c r="M6" s="59">
        <v>111.69</v>
      </c>
      <c r="N6" s="59">
        <v>112.06999999999999</v>
      </c>
      <c r="O6" s="59">
        <v>110.48999999999999</v>
      </c>
      <c r="P6" s="59">
        <v>109</v>
      </c>
      <c r="Q6" s="59">
        <v>112.22</v>
      </c>
      <c r="R6" s="59">
        <v>113.27</v>
      </c>
      <c r="S6" s="59">
        <v>109.42</v>
      </c>
      <c r="T6" s="59">
        <v>108.86</v>
      </c>
      <c r="U6" s="59">
        <v>106</v>
      </c>
      <c r="V6" s="59">
        <v>106.88</v>
      </c>
      <c r="W6" s="59">
        <v>106.68000000000001</v>
      </c>
      <c r="X6" s="59">
        <v>111.98999999999999</v>
      </c>
      <c r="Y6" s="59">
        <v>113.68000000000001</v>
      </c>
      <c r="Z6" s="59">
        <v>105.84999999999999</v>
      </c>
      <c r="AA6" s="59">
        <v>103.18000000000001</v>
      </c>
      <c r="AB6" s="59">
        <v>104.65000000000001</v>
      </c>
      <c r="AC6" s="59">
        <v>103.01000000000001</v>
      </c>
      <c r="AD6" s="59">
        <v>104.7</v>
      </c>
      <c r="AE6" s="59">
        <v>108.31999999999999</v>
      </c>
      <c r="AF6" s="59">
        <v>112.45999999999999</v>
      </c>
      <c r="AG6" s="60">
        <v>107.41</v>
      </c>
      <c r="AH6" s="60">
        <v>109.92</v>
      </c>
    </row>
    <row r="7" ht="14.449999999999999" customHeight="1">
      <c r="A7" s="61" t="s">
        <v>52</v>
      </c>
      <c r="B7" s="62">
        <v>2601.8899999999999</v>
      </c>
      <c r="C7" s="62">
        <v>791.90999999999997</v>
      </c>
      <c r="D7" s="62">
        <v>316.38</v>
      </c>
      <c r="E7" s="62">
        <v>228.41</v>
      </c>
      <c r="F7" s="62">
        <v>129.15000000000001</v>
      </c>
      <c r="G7" s="62">
        <v>113.43000000000001</v>
      </c>
      <c r="H7" s="62">
        <v>167.65000000000001</v>
      </c>
      <c r="I7" s="62">
        <v>140.78999999999999</v>
      </c>
      <c r="J7" s="62">
        <v>120.92</v>
      </c>
      <c r="K7" s="62">
        <v>119.20999999999999</v>
      </c>
      <c r="L7" s="62">
        <v>116.34999999999999</v>
      </c>
      <c r="M7" s="62">
        <v>112.01000000000001</v>
      </c>
      <c r="N7" s="62">
        <v>111.70999999999999</v>
      </c>
      <c r="O7" s="62">
        <v>112.56999999999999</v>
      </c>
      <c r="P7" s="62">
        <v>109.3</v>
      </c>
      <c r="Q7" s="62">
        <v>112.33</v>
      </c>
      <c r="R7" s="62">
        <v>113.59999999999999</v>
      </c>
      <c r="S7" s="62">
        <v>108.94</v>
      </c>
      <c r="T7" s="62">
        <v>109.03</v>
      </c>
      <c r="U7" s="62">
        <v>105.51000000000001</v>
      </c>
      <c r="V7" s="62">
        <v>106.23999999999999</v>
      </c>
      <c r="W7" s="62">
        <v>106.23999999999999</v>
      </c>
      <c r="X7" s="62">
        <v>110.53</v>
      </c>
      <c r="Y7" s="62">
        <v>111.38</v>
      </c>
      <c r="Z7" s="62">
        <v>104.38</v>
      </c>
      <c r="AA7" s="62">
        <v>101.54000000000001</v>
      </c>
      <c r="AB7" s="62">
        <v>104.34999999999999</v>
      </c>
      <c r="AC7" s="62">
        <v>102.8</v>
      </c>
      <c r="AD7" s="62">
        <v>104.92</v>
      </c>
      <c r="AE7" s="62">
        <v>109.13</v>
      </c>
      <c r="AF7" s="62">
        <v>112.79000000000001</v>
      </c>
      <c r="AG7" s="63">
        <v>107.01000000000001</v>
      </c>
      <c r="AH7" s="63">
        <v>109.11</v>
      </c>
    </row>
    <row r="8" ht="14.449999999999999" customHeight="1">
      <c r="A8" s="61" t="s">
        <v>53</v>
      </c>
      <c r="B8" s="62">
        <v>1758.77</v>
      </c>
      <c r="C8" s="62">
        <v>810.73000000000002</v>
      </c>
      <c r="D8" s="62">
        <v>325.61000000000001</v>
      </c>
      <c r="E8" s="62">
        <v>261.44999999999999</v>
      </c>
      <c r="F8" s="62">
        <v>119.19</v>
      </c>
      <c r="G8" s="62">
        <v>115.44</v>
      </c>
      <c r="H8" s="62">
        <v>175.38999999999999</v>
      </c>
      <c r="I8" s="62">
        <v>139.16999999999999</v>
      </c>
      <c r="J8" s="62">
        <v>118.58</v>
      </c>
      <c r="K8" s="62">
        <v>117.33</v>
      </c>
      <c r="L8" s="62">
        <v>116.87</v>
      </c>
      <c r="M8" s="62">
        <v>112.88</v>
      </c>
      <c r="N8" s="62">
        <v>112.93000000000001</v>
      </c>
      <c r="O8" s="62">
        <v>111.91</v>
      </c>
      <c r="P8" s="62">
        <v>109.75</v>
      </c>
      <c r="Q8" s="62">
        <v>114.38</v>
      </c>
      <c r="R8" s="62">
        <v>115.31999999999999</v>
      </c>
      <c r="S8" s="62">
        <v>110.59999999999999</v>
      </c>
      <c r="T8" s="62">
        <v>110.59999999999999</v>
      </c>
      <c r="U8" s="62">
        <v>105.83</v>
      </c>
      <c r="V8" s="62">
        <v>107.52</v>
      </c>
      <c r="W8" s="62">
        <v>107.15000000000001</v>
      </c>
      <c r="X8" s="62">
        <v>113.31999999999999</v>
      </c>
      <c r="Y8" s="62">
        <v>113.15000000000001</v>
      </c>
      <c r="Z8" s="62">
        <v>106.13</v>
      </c>
      <c r="AA8" s="62">
        <v>102.75</v>
      </c>
      <c r="AB8" s="62">
        <v>104.84999999999999</v>
      </c>
      <c r="AC8" s="62">
        <v>103.59999999999999</v>
      </c>
      <c r="AD8" s="62">
        <v>105.23</v>
      </c>
      <c r="AE8" s="62">
        <v>109.26000000000001</v>
      </c>
      <c r="AF8" s="62">
        <v>113.84</v>
      </c>
      <c r="AG8" s="63">
        <v>107.29000000000001</v>
      </c>
      <c r="AH8" s="63">
        <v>109.37</v>
      </c>
    </row>
    <row r="9" ht="14.449999999999999" customHeight="1">
      <c r="A9" s="61" t="s">
        <v>54</v>
      </c>
      <c r="B9" s="62">
        <v>2349.3499999999999</v>
      </c>
      <c r="C9" s="62">
        <v>912.37</v>
      </c>
      <c r="D9" s="62">
        <v>313.67000000000002</v>
      </c>
      <c r="E9" s="62">
        <v>240.21000000000001</v>
      </c>
      <c r="F9" s="62">
        <v>117.51000000000001</v>
      </c>
      <c r="G9" s="62">
        <v>110.87</v>
      </c>
      <c r="H9" s="62">
        <v>172.27000000000001</v>
      </c>
      <c r="I9" s="62">
        <v>135.77000000000001</v>
      </c>
      <c r="J9" s="62">
        <v>118.11</v>
      </c>
      <c r="K9" s="62">
        <v>120.52</v>
      </c>
      <c r="L9" s="62">
        <v>113.79000000000001</v>
      </c>
      <c r="M9" s="62">
        <v>115.3</v>
      </c>
      <c r="N9" s="62">
        <v>113.53</v>
      </c>
      <c r="O9" s="62">
        <v>110.87</v>
      </c>
      <c r="P9" s="62">
        <v>109.34999999999999</v>
      </c>
      <c r="Q9" s="62">
        <v>113.31999999999999</v>
      </c>
      <c r="R9" s="62">
        <v>114.08</v>
      </c>
      <c r="S9" s="62">
        <v>108.59999999999999</v>
      </c>
      <c r="T9" s="62">
        <v>109.81</v>
      </c>
      <c r="U9" s="62">
        <v>105.73999999999999</v>
      </c>
      <c r="V9" s="62">
        <v>106.73999999999999</v>
      </c>
      <c r="W9" s="62">
        <v>107.5</v>
      </c>
      <c r="X9" s="62">
        <v>113.3</v>
      </c>
      <c r="Y9" s="62">
        <v>112.45999999999999</v>
      </c>
      <c r="Z9" s="62">
        <v>104.95999999999999</v>
      </c>
      <c r="AA9" s="62">
        <v>102.29000000000001</v>
      </c>
      <c r="AB9" s="62">
        <v>105.17</v>
      </c>
      <c r="AC9" s="62">
        <v>102.2</v>
      </c>
      <c r="AD9" s="62">
        <v>105.64</v>
      </c>
      <c r="AE9" s="62">
        <v>109.16</v>
      </c>
      <c r="AF9" s="62">
        <v>113.17</v>
      </c>
      <c r="AG9" s="63">
        <v>107.86</v>
      </c>
      <c r="AH9" s="63">
        <v>109.62</v>
      </c>
    </row>
    <row r="10" ht="14.449999999999999" customHeight="1">
      <c r="A10" s="61" t="s">
        <v>55</v>
      </c>
      <c r="B10" s="62">
        <v>2584.6799999999998</v>
      </c>
      <c r="C10" s="62">
        <v>824.28999999999996</v>
      </c>
      <c r="D10" s="62">
        <v>300.56</v>
      </c>
      <c r="E10" s="62">
        <v>240.37</v>
      </c>
      <c r="F10" s="62">
        <v>129.84</v>
      </c>
      <c r="G10" s="62">
        <v>112.83</v>
      </c>
      <c r="H10" s="62">
        <v>173.87</v>
      </c>
      <c r="I10" s="62">
        <v>136.34</v>
      </c>
      <c r="J10" s="62">
        <v>122.65000000000001</v>
      </c>
      <c r="K10" s="62">
        <v>117.11</v>
      </c>
      <c r="L10" s="62">
        <v>114.23</v>
      </c>
      <c r="M10" s="62">
        <v>111.67</v>
      </c>
      <c r="N10" s="62">
        <v>113.73</v>
      </c>
      <c r="O10" s="62">
        <v>109.67</v>
      </c>
      <c r="P10" s="62">
        <v>108.59</v>
      </c>
      <c r="Q10" s="62">
        <v>114.20999999999999</v>
      </c>
      <c r="R10" s="62">
        <v>114.34</v>
      </c>
      <c r="S10" s="62">
        <v>110.88</v>
      </c>
      <c r="T10" s="62">
        <v>107.88</v>
      </c>
      <c r="U10" s="62">
        <v>104.12</v>
      </c>
      <c r="V10" s="62">
        <v>107.28</v>
      </c>
      <c r="W10" s="62">
        <v>107.08</v>
      </c>
      <c r="X10" s="62">
        <v>111.95</v>
      </c>
      <c r="Y10" s="62">
        <v>113.59</v>
      </c>
      <c r="Z10" s="62">
        <v>105.51000000000001</v>
      </c>
      <c r="AA10" s="62">
        <v>101.5</v>
      </c>
      <c r="AB10" s="62">
        <v>104.63</v>
      </c>
      <c r="AC10" s="62">
        <v>102.56</v>
      </c>
      <c r="AD10" s="62">
        <v>106.93000000000001</v>
      </c>
      <c r="AE10" s="62">
        <v>109.28</v>
      </c>
      <c r="AF10" s="62">
        <v>112.34</v>
      </c>
      <c r="AG10" s="63">
        <v>107.01000000000001</v>
      </c>
      <c r="AH10" s="63">
        <v>110.45</v>
      </c>
    </row>
    <row r="11" ht="14.449999999999999" customHeight="1">
      <c r="A11" s="61" t="s">
        <v>56</v>
      </c>
      <c r="B11" s="62">
        <v>2780.9000000000001</v>
      </c>
      <c r="C11" s="62">
        <v>829.29999999999995</v>
      </c>
      <c r="D11" s="62">
        <v>331.47000000000003</v>
      </c>
      <c r="E11" s="62">
        <v>238.25999999999999</v>
      </c>
      <c r="F11" s="62">
        <v>124.43000000000001</v>
      </c>
      <c r="G11" s="62">
        <v>109.34999999999999</v>
      </c>
      <c r="H11" s="62">
        <v>176.28999999999999</v>
      </c>
      <c r="I11" s="62">
        <v>138.97</v>
      </c>
      <c r="J11" s="62">
        <v>116.61</v>
      </c>
      <c r="K11" s="62">
        <v>119.84999999999999</v>
      </c>
      <c r="L11" s="62">
        <v>115.55</v>
      </c>
      <c r="M11" s="62">
        <v>114.70999999999999</v>
      </c>
      <c r="N11" s="62">
        <v>111.98999999999999</v>
      </c>
      <c r="O11" s="62">
        <v>108.67</v>
      </c>
      <c r="P11" s="62">
        <v>111.47</v>
      </c>
      <c r="Q11" s="62">
        <v>114.77</v>
      </c>
      <c r="R11" s="62">
        <v>114.56</v>
      </c>
      <c r="S11" s="62">
        <v>108.77</v>
      </c>
      <c r="T11" s="62">
        <v>112.17</v>
      </c>
      <c r="U11" s="62">
        <v>106.40000000000001</v>
      </c>
      <c r="V11" s="62">
        <v>107.13</v>
      </c>
      <c r="W11" s="62">
        <v>107.38</v>
      </c>
      <c r="X11" s="62">
        <v>112.23999999999999</v>
      </c>
      <c r="Y11" s="62">
        <v>113.77</v>
      </c>
      <c r="Z11" s="62">
        <v>106.02</v>
      </c>
      <c r="AA11" s="62">
        <v>102.94</v>
      </c>
      <c r="AB11" s="62">
        <v>105.12</v>
      </c>
      <c r="AC11" s="62">
        <v>102.84999999999999</v>
      </c>
      <c r="AD11" s="62">
        <v>105.79000000000001</v>
      </c>
      <c r="AE11" s="62">
        <v>109.94</v>
      </c>
      <c r="AF11" s="62">
        <v>112.73</v>
      </c>
      <c r="AG11" s="63">
        <v>107.63</v>
      </c>
      <c r="AH11" s="63">
        <v>109.97</v>
      </c>
    </row>
    <row r="12" ht="14.449999999999999" customHeight="1">
      <c r="A12" s="61" t="s">
        <v>57</v>
      </c>
      <c r="B12" s="62">
        <v>2258.7199999999998</v>
      </c>
      <c r="C12" s="62">
        <v>874.89999999999998</v>
      </c>
      <c r="D12" s="62">
        <v>336.18000000000001</v>
      </c>
      <c r="E12" s="62">
        <v>256.91000000000003</v>
      </c>
      <c r="F12" s="62">
        <v>120.52</v>
      </c>
      <c r="G12" s="62">
        <v>110.39</v>
      </c>
      <c r="H12" s="62">
        <v>173.72999999999999</v>
      </c>
      <c r="I12" s="62">
        <v>132.72</v>
      </c>
      <c r="J12" s="62">
        <v>118.55</v>
      </c>
      <c r="K12" s="62">
        <v>119.56999999999999</v>
      </c>
      <c r="L12" s="62">
        <v>117.48999999999999</v>
      </c>
      <c r="M12" s="62">
        <v>114.34</v>
      </c>
      <c r="N12" s="62">
        <v>114.04000000000001</v>
      </c>
      <c r="O12" s="62">
        <v>111.15000000000001</v>
      </c>
      <c r="P12" s="62">
        <v>109.45</v>
      </c>
      <c r="Q12" s="62">
        <v>113.52</v>
      </c>
      <c r="R12" s="62">
        <v>114.89</v>
      </c>
      <c r="S12" s="62">
        <v>110.18000000000001</v>
      </c>
      <c r="T12" s="62">
        <v>108.48</v>
      </c>
      <c r="U12" s="62">
        <v>106.8</v>
      </c>
      <c r="V12" s="62">
        <v>107.61</v>
      </c>
      <c r="W12" s="62">
        <v>107.59999999999999</v>
      </c>
      <c r="X12" s="62">
        <v>113.18000000000001</v>
      </c>
      <c r="Y12" s="62">
        <v>114.54000000000001</v>
      </c>
      <c r="Z12" s="62">
        <v>105.67</v>
      </c>
      <c r="AA12" s="62">
        <v>103.36</v>
      </c>
      <c r="AB12" s="62">
        <v>104.62</v>
      </c>
      <c r="AC12" s="62">
        <v>102.66</v>
      </c>
      <c r="AD12" s="62">
        <v>105.72</v>
      </c>
      <c r="AE12" s="62">
        <v>108.86</v>
      </c>
      <c r="AF12" s="62">
        <v>115.62</v>
      </c>
      <c r="AG12" s="63">
        <v>108.05</v>
      </c>
      <c r="AH12" s="63">
        <v>109.11</v>
      </c>
    </row>
    <row r="13" ht="14.449999999999999" customHeight="1">
      <c r="A13" s="61" t="s">
        <v>58</v>
      </c>
      <c r="B13" s="62">
        <v>2866.8400000000001</v>
      </c>
      <c r="C13" s="62">
        <v>828.24000000000001</v>
      </c>
      <c r="D13" s="62">
        <v>323.06</v>
      </c>
      <c r="E13" s="62">
        <v>245.13</v>
      </c>
      <c r="F13" s="62">
        <v>120.98</v>
      </c>
      <c r="G13" s="62">
        <v>110.02</v>
      </c>
      <c r="H13" s="62">
        <v>172.40000000000001</v>
      </c>
      <c r="I13" s="62">
        <v>135.00999999999999</v>
      </c>
      <c r="J13" s="62">
        <v>121.38</v>
      </c>
      <c r="K13" s="62">
        <v>119.75</v>
      </c>
      <c r="L13" s="62">
        <v>116</v>
      </c>
      <c r="M13" s="62">
        <v>113.53</v>
      </c>
      <c r="N13" s="62">
        <v>112.94</v>
      </c>
      <c r="O13" s="62">
        <v>109.23999999999999</v>
      </c>
      <c r="P13" s="62">
        <v>108.54000000000001</v>
      </c>
      <c r="Q13" s="62">
        <v>113.06</v>
      </c>
      <c r="R13" s="62">
        <v>113.31</v>
      </c>
      <c r="S13" s="62">
        <v>108.81</v>
      </c>
      <c r="T13" s="62">
        <v>110.84999999999999</v>
      </c>
      <c r="U13" s="62">
        <v>105.67</v>
      </c>
      <c r="V13" s="62">
        <v>107.45</v>
      </c>
      <c r="W13" s="62">
        <v>107.43000000000001</v>
      </c>
      <c r="X13" s="62">
        <v>110.95</v>
      </c>
      <c r="Y13" s="62">
        <v>112.89</v>
      </c>
      <c r="Z13" s="62">
        <v>106.08</v>
      </c>
      <c r="AA13" s="62">
        <v>102.11</v>
      </c>
      <c r="AB13" s="62">
        <v>104.56</v>
      </c>
      <c r="AC13" s="62">
        <v>103.73999999999999</v>
      </c>
      <c r="AD13" s="62">
        <v>105.22</v>
      </c>
      <c r="AE13" s="62">
        <v>108.48999999999999</v>
      </c>
      <c r="AF13" s="62">
        <v>114.68000000000001</v>
      </c>
      <c r="AG13" s="63">
        <v>107.98999999999999</v>
      </c>
      <c r="AH13" s="63">
        <v>109.45</v>
      </c>
    </row>
    <row r="14" ht="14.449999999999999" customHeight="1">
      <c r="A14" s="61" t="s">
        <v>59</v>
      </c>
      <c r="B14" s="62">
        <v>2425.7600000000002</v>
      </c>
      <c r="C14" s="62">
        <v>960.32000000000005</v>
      </c>
      <c r="D14" s="62">
        <v>344.10000000000002</v>
      </c>
      <c r="E14" s="62">
        <v>251.06</v>
      </c>
      <c r="F14" s="62">
        <v>120.04000000000001</v>
      </c>
      <c r="G14" s="62">
        <v>114.33</v>
      </c>
      <c r="H14" s="62">
        <v>171.5</v>
      </c>
      <c r="I14" s="62">
        <v>146.58000000000001</v>
      </c>
      <c r="J14" s="62">
        <v>119.11</v>
      </c>
      <c r="K14" s="62">
        <v>122.90000000000001</v>
      </c>
      <c r="L14" s="62">
        <v>116.56</v>
      </c>
      <c r="M14" s="62">
        <v>116.18000000000001</v>
      </c>
      <c r="N14" s="62">
        <v>109.90000000000001</v>
      </c>
      <c r="O14" s="62">
        <v>109.34999999999999</v>
      </c>
      <c r="P14" s="62">
        <v>111.65000000000001</v>
      </c>
      <c r="Q14" s="62">
        <v>115.87</v>
      </c>
      <c r="R14" s="62">
        <v>117.45999999999999</v>
      </c>
      <c r="S14" s="62">
        <v>110.84999999999999</v>
      </c>
      <c r="T14" s="62">
        <v>109.48</v>
      </c>
      <c r="U14" s="62">
        <v>105.53</v>
      </c>
      <c r="V14" s="62">
        <v>105.79000000000001</v>
      </c>
      <c r="W14" s="62">
        <v>105.88</v>
      </c>
      <c r="X14" s="62">
        <v>110.94</v>
      </c>
      <c r="Y14" s="62">
        <v>113.91</v>
      </c>
      <c r="Z14" s="62">
        <v>105.81</v>
      </c>
      <c r="AA14" s="62">
        <v>102.11</v>
      </c>
      <c r="AB14" s="62">
        <v>105.73</v>
      </c>
      <c r="AC14" s="62">
        <v>103.23</v>
      </c>
      <c r="AD14" s="62">
        <v>105.77</v>
      </c>
      <c r="AE14" s="62">
        <v>109.8</v>
      </c>
      <c r="AF14" s="62">
        <v>113.27</v>
      </c>
      <c r="AG14" s="63">
        <v>107.84999999999999</v>
      </c>
      <c r="AH14" s="63">
        <v>109.78</v>
      </c>
    </row>
    <row r="15" ht="14.449999999999999" customHeight="1">
      <c r="A15" s="61" t="s">
        <v>60</v>
      </c>
      <c r="B15" s="62">
        <v>1998</v>
      </c>
      <c r="C15" s="62">
        <v>870.60000000000002</v>
      </c>
      <c r="D15" s="62">
        <v>319.5</v>
      </c>
      <c r="E15" s="62">
        <v>256.31</v>
      </c>
      <c r="F15" s="62">
        <v>122.56</v>
      </c>
      <c r="G15" s="62">
        <v>114.5</v>
      </c>
      <c r="H15" s="62">
        <v>161.36000000000001</v>
      </c>
      <c r="I15" s="62">
        <v>144.78</v>
      </c>
      <c r="J15" s="62">
        <v>121.89</v>
      </c>
      <c r="K15" s="62">
        <v>117.12</v>
      </c>
      <c r="L15" s="62">
        <v>113.54000000000001</v>
      </c>
      <c r="M15" s="62">
        <v>113.41</v>
      </c>
      <c r="N15" s="62">
        <v>112.93000000000001</v>
      </c>
      <c r="O15" s="62">
        <v>110.94</v>
      </c>
      <c r="P15" s="62">
        <v>109.67</v>
      </c>
      <c r="Q15" s="62">
        <v>113.56999999999999</v>
      </c>
      <c r="R15" s="62">
        <v>115.98999999999999</v>
      </c>
      <c r="S15" s="62">
        <v>108.73</v>
      </c>
      <c r="T15" s="62">
        <v>108.06999999999999</v>
      </c>
      <c r="U15" s="62">
        <v>104.73</v>
      </c>
      <c r="V15" s="62">
        <v>106.59999999999999</v>
      </c>
      <c r="W15" s="62">
        <v>106.25</v>
      </c>
      <c r="X15" s="62">
        <v>111.90000000000001</v>
      </c>
      <c r="Y15" s="62">
        <v>112.09</v>
      </c>
      <c r="Z15" s="62">
        <v>104.64</v>
      </c>
      <c r="AA15" s="62">
        <v>102.28</v>
      </c>
      <c r="AB15" s="62">
        <v>105.25</v>
      </c>
      <c r="AC15" s="62">
        <v>102.88</v>
      </c>
      <c r="AD15" s="62">
        <v>106.14</v>
      </c>
      <c r="AE15" s="62">
        <v>109.09999999999999</v>
      </c>
      <c r="AF15" s="62">
        <v>112.95999999999999</v>
      </c>
      <c r="AG15" s="63">
        <v>106.69</v>
      </c>
      <c r="AH15" s="63">
        <v>110.01000000000001</v>
      </c>
    </row>
    <row r="16" ht="14.449999999999999" customHeight="1">
      <c r="A16" s="61" t="s">
        <v>61</v>
      </c>
      <c r="B16" s="62">
        <v>2416.3899999999999</v>
      </c>
      <c r="C16" s="62">
        <v>783.61000000000001</v>
      </c>
      <c r="D16" s="62">
        <v>323.45999999999998</v>
      </c>
      <c r="E16" s="62">
        <v>205.24000000000001</v>
      </c>
      <c r="F16" s="62">
        <v>118.58</v>
      </c>
      <c r="G16" s="62">
        <v>107.54000000000001</v>
      </c>
      <c r="H16" s="62">
        <v>182.47</v>
      </c>
      <c r="I16" s="62">
        <v>134.09</v>
      </c>
      <c r="J16" s="62">
        <v>121.83</v>
      </c>
      <c r="K16" s="62">
        <v>121.76000000000001</v>
      </c>
      <c r="L16" s="62">
        <v>117.78</v>
      </c>
      <c r="M16" s="62">
        <v>111.7</v>
      </c>
      <c r="N16" s="62">
        <v>112.26000000000001</v>
      </c>
      <c r="O16" s="62">
        <v>111.33</v>
      </c>
      <c r="P16" s="62">
        <v>108.31</v>
      </c>
      <c r="Q16" s="62">
        <v>113.3</v>
      </c>
      <c r="R16" s="62">
        <v>111.8</v>
      </c>
      <c r="S16" s="62">
        <v>110.87</v>
      </c>
      <c r="T16" s="62">
        <v>107.95</v>
      </c>
      <c r="U16" s="62">
        <v>105.84</v>
      </c>
      <c r="V16" s="62">
        <v>105.59</v>
      </c>
      <c r="W16" s="62">
        <v>107.37</v>
      </c>
      <c r="X16" s="62">
        <v>112.2</v>
      </c>
      <c r="Y16" s="62">
        <v>113.86</v>
      </c>
      <c r="Z16" s="62">
        <v>106.23</v>
      </c>
      <c r="AA16" s="62">
        <v>103.2</v>
      </c>
      <c r="AB16" s="62">
        <v>105.3</v>
      </c>
      <c r="AC16" s="62">
        <v>102.61</v>
      </c>
      <c r="AD16" s="62">
        <v>104.7</v>
      </c>
      <c r="AE16" s="62">
        <v>109.76000000000001</v>
      </c>
      <c r="AF16" s="62">
        <v>114.11</v>
      </c>
      <c r="AG16" s="63">
        <v>107.28</v>
      </c>
      <c r="AH16" s="63">
        <v>109.66</v>
      </c>
    </row>
    <row r="17" ht="14.449999999999999" customHeight="1">
      <c r="A17" s="61" t="s">
        <v>62</v>
      </c>
      <c r="B17" s="62">
        <v>2115.1999999999998</v>
      </c>
      <c r="C17" s="62">
        <v>848.66999999999996</v>
      </c>
      <c r="D17" s="62">
        <v>352.25999999999999</v>
      </c>
      <c r="E17" s="62">
        <v>238.61000000000001</v>
      </c>
      <c r="F17" s="62">
        <v>120.61</v>
      </c>
      <c r="G17" s="62">
        <v>106.72</v>
      </c>
      <c r="H17" s="62">
        <v>167.91</v>
      </c>
      <c r="I17" s="62">
        <v>139.28</v>
      </c>
      <c r="J17" s="62">
        <v>118.97</v>
      </c>
      <c r="K17" s="62">
        <v>116.73999999999999</v>
      </c>
      <c r="L17" s="62">
        <v>115.11</v>
      </c>
      <c r="M17" s="62">
        <v>112.2</v>
      </c>
      <c r="N17" s="62">
        <v>111.73999999999999</v>
      </c>
      <c r="O17" s="62">
        <v>109.51000000000001</v>
      </c>
      <c r="P17" s="62">
        <v>107.59999999999999</v>
      </c>
      <c r="Q17" s="62">
        <v>111.31</v>
      </c>
      <c r="R17" s="62">
        <v>114.31</v>
      </c>
      <c r="S17" s="62">
        <v>108.56999999999999</v>
      </c>
      <c r="T17" s="62">
        <v>108.98</v>
      </c>
      <c r="U17" s="62">
        <v>105.76000000000001</v>
      </c>
      <c r="V17" s="62">
        <v>106.84</v>
      </c>
      <c r="W17" s="62">
        <v>107.42</v>
      </c>
      <c r="X17" s="62">
        <v>112.69</v>
      </c>
      <c r="Y17" s="62">
        <v>112.81</v>
      </c>
      <c r="Z17" s="62">
        <v>106.27</v>
      </c>
      <c r="AA17" s="62">
        <v>102.04000000000001</v>
      </c>
      <c r="AB17" s="62">
        <v>103.98999999999999</v>
      </c>
      <c r="AC17" s="62">
        <v>103.37</v>
      </c>
      <c r="AD17" s="62">
        <v>105.22</v>
      </c>
      <c r="AE17" s="62">
        <v>109.08</v>
      </c>
      <c r="AF17" s="62">
        <v>112.87</v>
      </c>
      <c r="AG17" s="63">
        <v>107.52</v>
      </c>
      <c r="AH17" s="63">
        <v>109.81</v>
      </c>
    </row>
    <row r="18" ht="14.449999999999999" customHeight="1">
      <c r="A18" s="61" t="s">
        <v>63</v>
      </c>
      <c r="B18" s="62">
        <v>2714.9699999999998</v>
      </c>
      <c r="C18" s="62">
        <v>979.34000000000003</v>
      </c>
      <c r="D18" s="62">
        <v>305.97000000000003</v>
      </c>
      <c r="E18" s="62">
        <v>268.99000000000001</v>
      </c>
      <c r="F18" s="62">
        <v>120.66</v>
      </c>
      <c r="G18" s="62">
        <v>111.90000000000001</v>
      </c>
      <c r="H18" s="62">
        <v>179.41</v>
      </c>
      <c r="I18" s="62">
        <v>139.34</v>
      </c>
      <c r="J18" s="62">
        <v>118.08</v>
      </c>
      <c r="K18" s="62">
        <v>119.17</v>
      </c>
      <c r="L18" s="62">
        <v>112.04000000000001</v>
      </c>
      <c r="M18" s="62">
        <v>114.91</v>
      </c>
      <c r="N18" s="62">
        <v>111.67</v>
      </c>
      <c r="O18" s="62">
        <v>110.06</v>
      </c>
      <c r="P18" s="62">
        <v>108.61</v>
      </c>
      <c r="Q18" s="62">
        <v>116.48999999999999</v>
      </c>
      <c r="R18" s="62">
        <v>115.44</v>
      </c>
      <c r="S18" s="62">
        <v>108.34</v>
      </c>
      <c r="T18" s="62">
        <v>109.84999999999999</v>
      </c>
      <c r="U18" s="62">
        <v>105.81999999999999</v>
      </c>
      <c r="V18" s="62">
        <v>107.04000000000001</v>
      </c>
      <c r="W18" s="62">
        <v>108.06999999999999</v>
      </c>
      <c r="X18" s="62">
        <v>113.47</v>
      </c>
      <c r="Y18" s="62">
        <v>112.3</v>
      </c>
      <c r="Z18" s="62">
        <v>105.54000000000001</v>
      </c>
      <c r="AA18" s="62">
        <v>103.28</v>
      </c>
      <c r="AB18" s="62">
        <v>106</v>
      </c>
      <c r="AC18" s="62">
        <v>102.89</v>
      </c>
      <c r="AD18" s="62">
        <v>106.01000000000001</v>
      </c>
      <c r="AE18" s="62">
        <v>109.2</v>
      </c>
      <c r="AF18" s="62">
        <v>112.13</v>
      </c>
      <c r="AG18" s="63">
        <v>106.51000000000001</v>
      </c>
      <c r="AH18" s="63">
        <v>109.48</v>
      </c>
    </row>
    <row r="19" ht="14.449999999999999" customHeight="1">
      <c r="A19" s="61" t="s">
        <v>64</v>
      </c>
      <c r="B19" s="62">
        <v>2635.29</v>
      </c>
      <c r="C19" s="62">
        <v>805.69000000000005</v>
      </c>
      <c r="D19" s="62">
        <v>290.12</v>
      </c>
      <c r="E19" s="62">
        <v>241.52000000000001</v>
      </c>
      <c r="F19" s="62">
        <v>119.12</v>
      </c>
      <c r="G19" s="62">
        <v>113.15000000000001</v>
      </c>
      <c r="H19" s="62">
        <v>176.72999999999999</v>
      </c>
      <c r="I19" s="62">
        <v>144.66999999999999</v>
      </c>
      <c r="J19" s="62">
        <v>122.52</v>
      </c>
      <c r="K19" s="62">
        <v>116.59999999999999</v>
      </c>
      <c r="L19" s="62">
        <v>116.13</v>
      </c>
      <c r="M19" s="62">
        <v>112.91</v>
      </c>
      <c r="N19" s="62">
        <v>113.42</v>
      </c>
      <c r="O19" s="62">
        <v>111.90000000000001</v>
      </c>
      <c r="P19" s="62">
        <v>109.52</v>
      </c>
      <c r="Q19" s="62">
        <v>114.42</v>
      </c>
      <c r="R19" s="62">
        <v>116.78</v>
      </c>
      <c r="S19" s="62">
        <v>110.02</v>
      </c>
      <c r="T19" s="62">
        <v>110.92</v>
      </c>
      <c r="U19" s="62">
        <v>106.43000000000001</v>
      </c>
      <c r="V19" s="62">
        <v>106.48999999999999</v>
      </c>
      <c r="W19" s="62">
        <v>106.17</v>
      </c>
      <c r="X19" s="62">
        <v>114.15000000000001</v>
      </c>
      <c r="Y19" s="62">
        <v>111.84999999999999</v>
      </c>
      <c r="Z19" s="62">
        <v>104.69</v>
      </c>
      <c r="AA19" s="62">
        <v>102.34999999999999</v>
      </c>
      <c r="AB19" s="62">
        <v>104.90000000000001</v>
      </c>
      <c r="AC19" s="62">
        <v>102.18000000000001</v>
      </c>
      <c r="AD19" s="62">
        <v>105.41</v>
      </c>
      <c r="AE19" s="62">
        <v>108.13</v>
      </c>
      <c r="AF19" s="62">
        <v>110.31</v>
      </c>
      <c r="AG19" s="63">
        <v>107.05</v>
      </c>
      <c r="AH19" s="63">
        <v>110.3</v>
      </c>
    </row>
    <row r="20" ht="14.449999999999999" customHeight="1">
      <c r="A20" s="61" t="s">
        <v>65</v>
      </c>
      <c r="B20" s="62">
        <v>2172</v>
      </c>
      <c r="C20" s="62">
        <v>962.79999999999995</v>
      </c>
      <c r="D20" s="62">
        <v>300.88</v>
      </c>
      <c r="E20" s="62">
        <v>244.52000000000001</v>
      </c>
      <c r="F20" s="62">
        <v>125.56</v>
      </c>
      <c r="G20" s="62">
        <v>112.78</v>
      </c>
      <c r="H20" s="62">
        <v>169.87</v>
      </c>
      <c r="I20" s="62">
        <v>145.08000000000001</v>
      </c>
      <c r="J20" s="62">
        <v>120.3</v>
      </c>
      <c r="K20" s="62">
        <v>115.47</v>
      </c>
      <c r="L20" s="62">
        <v>114.28</v>
      </c>
      <c r="M20" s="62">
        <v>110.51000000000001</v>
      </c>
      <c r="N20" s="62">
        <v>114.40000000000001</v>
      </c>
      <c r="O20" s="62">
        <v>109.83</v>
      </c>
      <c r="P20" s="62">
        <v>109.38</v>
      </c>
      <c r="Q20" s="62">
        <v>112.44</v>
      </c>
      <c r="R20" s="62">
        <v>115.17</v>
      </c>
      <c r="S20" s="62">
        <v>108.09</v>
      </c>
      <c r="T20" s="62">
        <v>108.12</v>
      </c>
      <c r="U20" s="62">
        <v>105.52</v>
      </c>
      <c r="V20" s="62">
        <v>107.02</v>
      </c>
      <c r="W20" s="62">
        <v>107.16</v>
      </c>
      <c r="X20" s="62">
        <v>112.16</v>
      </c>
      <c r="Y20" s="62">
        <v>112.69</v>
      </c>
      <c r="Z20" s="62">
        <v>105.23</v>
      </c>
      <c r="AA20" s="62">
        <v>101.98999999999999</v>
      </c>
      <c r="AB20" s="62">
        <v>105</v>
      </c>
      <c r="AC20" s="62">
        <v>104.03</v>
      </c>
      <c r="AD20" s="62">
        <v>105.68000000000001</v>
      </c>
      <c r="AE20" s="62">
        <v>109.90000000000001</v>
      </c>
      <c r="AF20" s="62">
        <v>112.91</v>
      </c>
      <c r="AG20" s="63">
        <v>106.5</v>
      </c>
      <c r="AH20" s="63">
        <v>110.8</v>
      </c>
    </row>
    <row r="21" ht="14.449999999999999" customHeight="1">
      <c r="A21" s="61" t="s">
        <v>66</v>
      </c>
      <c r="B21" s="62">
        <v>2490.4000000000001</v>
      </c>
      <c r="C21" s="62">
        <v>787.5</v>
      </c>
      <c r="D21" s="62">
        <v>302.69999999999999</v>
      </c>
      <c r="E21" s="62">
        <v>226.80000000000001</v>
      </c>
      <c r="F21" s="62">
        <v>120.18000000000001</v>
      </c>
      <c r="G21" s="62">
        <v>113.84</v>
      </c>
      <c r="H21" s="62">
        <v>171.13999999999999</v>
      </c>
      <c r="I21" s="62">
        <v>139.16</v>
      </c>
      <c r="J21" s="62">
        <v>121.87</v>
      </c>
      <c r="K21" s="62">
        <v>119.01000000000001</v>
      </c>
      <c r="L21" s="62">
        <v>115.04000000000001</v>
      </c>
      <c r="M21" s="62">
        <v>112.75</v>
      </c>
      <c r="N21" s="62">
        <v>111.77</v>
      </c>
      <c r="O21" s="62">
        <v>110.87</v>
      </c>
      <c r="P21" s="62">
        <v>107.73</v>
      </c>
      <c r="Q21" s="62">
        <v>112.70999999999999</v>
      </c>
      <c r="R21" s="62">
        <v>113.2</v>
      </c>
      <c r="S21" s="62">
        <v>108.34</v>
      </c>
      <c r="T21" s="62">
        <v>109.66</v>
      </c>
      <c r="U21" s="62">
        <v>105.27</v>
      </c>
      <c r="V21" s="62">
        <v>106.69</v>
      </c>
      <c r="W21" s="62">
        <v>107.2</v>
      </c>
      <c r="X21" s="62">
        <v>113.63</v>
      </c>
      <c r="Y21" s="62">
        <v>112.09</v>
      </c>
      <c r="Z21" s="62">
        <v>104.77</v>
      </c>
      <c r="AA21" s="62">
        <v>102</v>
      </c>
      <c r="AB21" s="62">
        <v>104.44</v>
      </c>
      <c r="AC21" s="62">
        <v>102.14</v>
      </c>
      <c r="AD21" s="62">
        <v>105.17</v>
      </c>
      <c r="AE21" s="62">
        <v>109.12</v>
      </c>
      <c r="AF21" s="62">
        <v>112.28</v>
      </c>
      <c r="AG21" s="63">
        <v>106.59</v>
      </c>
      <c r="AH21" s="63">
        <v>109.34999999999999</v>
      </c>
    </row>
    <row r="22" ht="14.449999999999999" customHeight="1">
      <c r="A22" s="61" t="s">
        <v>67</v>
      </c>
      <c r="B22" s="62">
        <v>2003.7</v>
      </c>
      <c r="C22" s="62">
        <v>844.76999999999998</v>
      </c>
      <c r="D22" s="62">
        <v>294.50999999999999</v>
      </c>
      <c r="E22" s="62">
        <v>225.47999999999999</v>
      </c>
      <c r="F22" s="62">
        <v>122.39</v>
      </c>
      <c r="G22" s="62">
        <v>110.73</v>
      </c>
      <c r="H22" s="62">
        <v>169.40000000000001</v>
      </c>
      <c r="I22" s="62">
        <v>139.38</v>
      </c>
      <c r="J22" s="62">
        <v>121.7</v>
      </c>
      <c r="K22" s="62">
        <v>117.16</v>
      </c>
      <c r="L22" s="62">
        <v>114.89</v>
      </c>
      <c r="M22" s="62">
        <v>116.69</v>
      </c>
      <c r="N22" s="62">
        <v>114.05</v>
      </c>
      <c r="O22" s="62">
        <v>110.75</v>
      </c>
      <c r="P22" s="62">
        <v>108.23</v>
      </c>
      <c r="Q22" s="62">
        <v>115.75</v>
      </c>
      <c r="R22" s="62">
        <v>116.44</v>
      </c>
      <c r="S22" s="62">
        <v>109.48999999999999</v>
      </c>
      <c r="T22" s="62">
        <v>110.06</v>
      </c>
      <c r="U22" s="62">
        <v>105.65000000000001</v>
      </c>
      <c r="V22" s="62">
        <v>107.31999999999999</v>
      </c>
      <c r="W22" s="62">
        <v>107.23999999999999</v>
      </c>
      <c r="X22" s="62">
        <v>112.37</v>
      </c>
      <c r="Y22" s="62">
        <v>112.90000000000001</v>
      </c>
      <c r="Z22" s="62">
        <v>105.62</v>
      </c>
      <c r="AA22" s="62">
        <v>102.59</v>
      </c>
      <c r="AB22" s="62">
        <v>104.70999999999999</v>
      </c>
      <c r="AC22" s="62">
        <v>102.09999999999999</v>
      </c>
      <c r="AD22" s="62">
        <v>106.09999999999999</v>
      </c>
      <c r="AE22" s="62">
        <v>108.7</v>
      </c>
      <c r="AF22" s="62">
        <v>109.67</v>
      </c>
      <c r="AG22" s="63">
        <v>107.56999999999999</v>
      </c>
      <c r="AH22" s="63">
        <v>109.14</v>
      </c>
    </row>
    <row r="23" ht="14.449999999999999" customHeight="1">
      <c r="A23" s="61" t="s">
        <v>68</v>
      </c>
      <c r="B23" s="62">
        <v>1843.0999999999999</v>
      </c>
      <c r="C23" s="62">
        <v>1054.5999999999999</v>
      </c>
      <c r="D23" s="62">
        <v>323.35000000000002</v>
      </c>
      <c r="E23" s="62">
        <v>233.13</v>
      </c>
      <c r="F23" s="62">
        <v>125.2</v>
      </c>
      <c r="G23" s="62">
        <v>111.78</v>
      </c>
      <c r="H23" s="62">
        <v>172.56</v>
      </c>
      <c r="I23" s="62">
        <v>133.06999999999999</v>
      </c>
      <c r="J23" s="62">
        <v>120.06</v>
      </c>
      <c r="K23" s="62">
        <v>120.76000000000001</v>
      </c>
      <c r="L23" s="62">
        <v>116.11</v>
      </c>
      <c r="M23" s="62">
        <v>111.92</v>
      </c>
      <c r="N23" s="62">
        <v>111.70999999999999</v>
      </c>
      <c r="O23" s="62">
        <v>112.29000000000001</v>
      </c>
      <c r="P23" s="62">
        <v>110.5</v>
      </c>
      <c r="Q23" s="62">
        <v>113.45999999999999</v>
      </c>
      <c r="R23" s="62">
        <v>114.81999999999999</v>
      </c>
      <c r="S23" s="62">
        <v>109.53</v>
      </c>
      <c r="T23" s="62">
        <v>110.48</v>
      </c>
      <c r="U23" s="62">
        <v>106</v>
      </c>
      <c r="V23" s="62">
        <v>107.81</v>
      </c>
      <c r="W23" s="62">
        <v>107.04000000000001</v>
      </c>
      <c r="X23" s="62">
        <v>113.48</v>
      </c>
      <c r="Y23" s="62">
        <v>113.86</v>
      </c>
      <c r="Z23" s="62">
        <v>105.73999999999999</v>
      </c>
      <c r="AA23" s="62">
        <v>102.68000000000001</v>
      </c>
      <c r="AB23" s="62">
        <v>105.05</v>
      </c>
      <c r="AC23" s="62">
        <v>103.8</v>
      </c>
      <c r="AD23" s="62">
        <v>105.51000000000001</v>
      </c>
      <c r="AE23" s="62">
        <v>109.31</v>
      </c>
      <c r="AF23" s="62">
        <v>111.58</v>
      </c>
      <c r="AG23" s="63">
        <v>106.09999999999999</v>
      </c>
      <c r="AH23" s="63">
        <v>110.29000000000001</v>
      </c>
    </row>
    <row r="24" ht="14.449999999999999" customHeight="1">
      <c r="A24" s="61" t="s">
        <v>69</v>
      </c>
      <c r="B24" s="62">
        <v>2620</v>
      </c>
      <c r="C24" s="62">
        <v>842.89999999999998</v>
      </c>
      <c r="D24" s="62">
        <v>387</v>
      </c>
      <c r="E24" s="62">
        <v>243.40000000000001</v>
      </c>
      <c r="F24" s="62">
        <v>119.95</v>
      </c>
      <c r="G24" s="62">
        <v>112.78</v>
      </c>
      <c r="H24" s="62">
        <v>209.59</v>
      </c>
      <c r="I24" s="62">
        <v>146.46000000000001</v>
      </c>
      <c r="J24" s="62">
        <v>122.09999999999999</v>
      </c>
      <c r="K24" s="62">
        <v>120.36</v>
      </c>
      <c r="L24" s="62">
        <v>117.19</v>
      </c>
      <c r="M24" s="62">
        <v>110.43000000000001</v>
      </c>
      <c r="N24" s="62">
        <v>111.54000000000001</v>
      </c>
      <c r="O24" s="62">
        <v>110.37</v>
      </c>
      <c r="P24" s="62">
        <v>109.04000000000001</v>
      </c>
      <c r="Q24" s="62">
        <v>110.20999999999999</v>
      </c>
      <c r="R24" s="62">
        <v>112.3</v>
      </c>
      <c r="S24" s="62">
        <v>109.81</v>
      </c>
      <c r="T24" s="62">
        <v>109.13</v>
      </c>
      <c r="U24" s="62">
        <v>106.39</v>
      </c>
      <c r="V24" s="62">
        <v>107.27</v>
      </c>
      <c r="W24" s="62">
        <v>106.20999999999999</v>
      </c>
      <c r="X24" s="62">
        <v>111.65000000000001</v>
      </c>
      <c r="Y24" s="62">
        <v>114.16</v>
      </c>
      <c r="Z24" s="62">
        <v>106.17</v>
      </c>
      <c r="AA24" s="62">
        <v>103.81999999999999</v>
      </c>
      <c r="AB24" s="62">
        <v>104.25</v>
      </c>
      <c r="AC24" s="62">
        <v>103.34999999999999</v>
      </c>
      <c r="AD24" s="62">
        <v>103.78</v>
      </c>
      <c r="AE24" s="62">
        <v>107.06</v>
      </c>
      <c r="AF24" s="62">
        <v>111.7</v>
      </c>
      <c r="AG24" s="63">
        <v>107.61</v>
      </c>
      <c r="AH24" s="63">
        <v>110.09</v>
      </c>
    </row>
    <row r="25" s="54" customFormat="1" ht="28.5">
      <c r="A25" s="58" t="s">
        <v>70</v>
      </c>
      <c r="B25" s="59"/>
      <c r="C25" s="59"/>
      <c r="D25" s="59"/>
      <c r="E25" s="59"/>
      <c r="F25" s="59"/>
      <c r="G25" s="59"/>
      <c r="H25" s="59"/>
      <c r="I25" s="59"/>
      <c r="J25" s="59">
        <v>120.97</v>
      </c>
      <c r="K25" s="59">
        <v>118.31</v>
      </c>
      <c r="L25" s="59">
        <v>114.61</v>
      </c>
      <c r="M25" s="59">
        <v>113.19</v>
      </c>
      <c r="N25" s="59">
        <v>112.31999999999999</v>
      </c>
      <c r="O25" s="59">
        <v>111.23999999999999</v>
      </c>
      <c r="P25" s="59">
        <v>109.48999999999999</v>
      </c>
      <c r="Q25" s="59">
        <v>112.64</v>
      </c>
      <c r="R25" s="59">
        <v>114.06</v>
      </c>
      <c r="S25" s="59">
        <v>108.52</v>
      </c>
      <c r="T25" s="59">
        <v>109.19</v>
      </c>
      <c r="U25" s="59">
        <v>105.79000000000001</v>
      </c>
      <c r="V25" s="59">
        <v>106.09999999999999</v>
      </c>
      <c r="W25" s="59">
        <v>106.62</v>
      </c>
      <c r="X25" s="59">
        <v>112.54000000000001</v>
      </c>
      <c r="Y25" s="59">
        <v>113.06999999999999</v>
      </c>
      <c r="Z25" s="59">
        <v>105.14</v>
      </c>
      <c r="AA25" s="59">
        <v>103.06</v>
      </c>
      <c r="AB25" s="59">
        <v>104.13</v>
      </c>
      <c r="AC25" s="59">
        <v>102.95</v>
      </c>
      <c r="AD25" s="59">
        <v>104.84</v>
      </c>
      <c r="AE25" s="59">
        <v>108.53</v>
      </c>
      <c r="AF25" s="59">
        <v>111.90000000000001</v>
      </c>
      <c r="AG25" s="60">
        <v>107.11</v>
      </c>
      <c r="AH25" s="60">
        <v>109.26000000000001</v>
      </c>
    </row>
    <row r="26" ht="14.449999999999999" customHeight="1">
      <c r="A26" s="61" t="s">
        <v>71</v>
      </c>
      <c r="B26" s="62">
        <v>2810.3000000000002</v>
      </c>
      <c r="C26" s="62">
        <v>1032.28</v>
      </c>
      <c r="D26" s="62">
        <v>330.77999999999997</v>
      </c>
      <c r="E26" s="62">
        <v>248.96000000000001</v>
      </c>
      <c r="F26" s="62">
        <v>120.95999999999999</v>
      </c>
      <c r="G26" s="62">
        <v>107.70999999999999</v>
      </c>
      <c r="H26" s="62">
        <v>180.09</v>
      </c>
      <c r="I26" s="62">
        <v>129.78999999999999</v>
      </c>
      <c r="J26" s="62">
        <v>119.29000000000001</v>
      </c>
      <c r="K26" s="62">
        <v>118.25</v>
      </c>
      <c r="L26" s="62">
        <v>115.29000000000001</v>
      </c>
      <c r="M26" s="62">
        <v>112.92</v>
      </c>
      <c r="N26" s="62">
        <v>111.14</v>
      </c>
      <c r="O26" s="62">
        <v>110.03</v>
      </c>
      <c r="P26" s="62">
        <v>109.12</v>
      </c>
      <c r="Q26" s="62">
        <v>113.14</v>
      </c>
      <c r="R26" s="62">
        <v>112.7</v>
      </c>
      <c r="S26" s="62">
        <v>109.97</v>
      </c>
      <c r="T26" s="62">
        <v>109.89</v>
      </c>
      <c r="U26" s="62">
        <v>105.28</v>
      </c>
      <c r="V26" s="62">
        <v>106.11</v>
      </c>
      <c r="W26" s="62">
        <v>106.45</v>
      </c>
      <c r="X26" s="62">
        <v>110.90000000000001</v>
      </c>
      <c r="Y26" s="62">
        <v>112.25</v>
      </c>
      <c r="Z26" s="62">
        <v>104.34</v>
      </c>
      <c r="AA26" s="62">
        <v>102.79000000000001</v>
      </c>
      <c r="AB26" s="62">
        <v>104.3</v>
      </c>
      <c r="AC26" s="62">
        <v>102.78</v>
      </c>
      <c r="AD26" s="62">
        <v>106.06</v>
      </c>
      <c r="AE26" s="62">
        <v>109.36</v>
      </c>
      <c r="AF26" s="62">
        <v>111.76000000000001</v>
      </c>
      <c r="AG26" s="63">
        <v>107.66</v>
      </c>
      <c r="AH26" s="63">
        <v>108.56999999999999</v>
      </c>
    </row>
    <row r="27" ht="14.449999999999999" customHeight="1">
      <c r="A27" s="61" t="s">
        <v>72</v>
      </c>
      <c r="B27" s="62">
        <v>3522.6999999999998</v>
      </c>
      <c r="C27" s="62">
        <v>815.89999999999998</v>
      </c>
      <c r="D27" s="62">
        <v>247.63</v>
      </c>
      <c r="E27" s="62">
        <v>245.68000000000001</v>
      </c>
      <c r="F27" s="62">
        <v>122.12</v>
      </c>
      <c r="G27" s="62">
        <v>104.34</v>
      </c>
      <c r="H27" s="62">
        <v>170.19999999999999</v>
      </c>
      <c r="I27" s="62">
        <v>130.74000000000001</v>
      </c>
      <c r="J27" s="62">
        <v>119.83</v>
      </c>
      <c r="K27" s="62">
        <v>120.51000000000001</v>
      </c>
      <c r="L27" s="62">
        <v>113.95</v>
      </c>
      <c r="M27" s="62">
        <v>117.95</v>
      </c>
      <c r="N27" s="62">
        <v>111.04000000000001</v>
      </c>
      <c r="O27" s="62">
        <v>110.81999999999999</v>
      </c>
      <c r="P27" s="62">
        <v>109.97</v>
      </c>
      <c r="Q27" s="62">
        <v>112.27</v>
      </c>
      <c r="R27" s="62">
        <v>113.76000000000001</v>
      </c>
      <c r="S27" s="62">
        <v>108.61</v>
      </c>
      <c r="T27" s="62">
        <v>108.11</v>
      </c>
      <c r="U27" s="62">
        <v>106.31999999999999</v>
      </c>
      <c r="V27" s="62">
        <v>105.95</v>
      </c>
      <c r="W27" s="62">
        <v>106.59</v>
      </c>
      <c r="X27" s="62">
        <v>110.93000000000001</v>
      </c>
      <c r="Y27" s="62">
        <v>113.18000000000001</v>
      </c>
      <c r="Z27" s="62">
        <v>104.79000000000001</v>
      </c>
      <c r="AA27" s="62">
        <v>102.34999999999999</v>
      </c>
      <c r="AB27" s="62">
        <v>105.09999999999999</v>
      </c>
      <c r="AC27" s="62">
        <v>103.04000000000001</v>
      </c>
      <c r="AD27" s="62">
        <v>106.63</v>
      </c>
      <c r="AE27" s="62">
        <v>107.45</v>
      </c>
      <c r="AF27" s="62">
        <v>111.39</v>
      </c>
      <c r="AG27" s="63">
        <v>107.3</v>
      </c>
      <c r="AH27" s="63">
        <v>109.3</v>
      </c>
    </row>
    <row r="28" ht="14.449999999999999" customHeight="1">
      <c r="A28" s="61" t="s">
        <v>73</v>
      </c>
      <c r="B28" s="62">
        <v>2768.6999999999998</v>
      </c>
      <c r="C28" s="62">
        <v>1070.3699999999999</v>
      </c>
      <c r="D28" s="62">
        <v>313.11000000000001</v>
      </c>
      <c r="E28" s="62">
        <v>244.93000000000001</v>
      </c>
      <c r="F28" s="62">
        <v>117.93000000000001</v>
      </c>
      <c r="G28" s="62">
        <v>107.3</v>
      </c>
      <c r="H28" s="62">
        <v>171.81999999999999</v>
      </c>
      <c r="I28" s="62">
        <v>132.22</v>
      </c>
      <c r="J28" s="62">
        <v>121.04000000000001</v>
      </c>
      <c r="K28" s="62">
        <v>119.56999999999999</v>
      </c>
      <c r="L28" s="62">
        <v>116.05</v>
      </c>
      <c r="M28" s="62">
        <v>112.66</v>
      </c>
      <c r="N28" s="62">
        <v>112.5</v>
      </c>
      <c r="O28" s="62">
        <v>109.72</v>
      </c>
      <c r="P28" s="62">
        <v>108.98</v>
      </c>
      <c r="Q28" s="62">
        <v>112.84999999999999</v>
      </c>
      <c r="R28" s="62">
        <v>114.08</v>
      </c>
      <c r="S28" s="62">
        <v>108.58</v>
      </c>
      <c r="T28" s="62">
        <v>109.37</v>
      </c>
      <c r="U28" s="62">
        <v>105.37</v>
      </c>
      <c r="V28" s="62">
        <v>105.91</v>
      </c>
      <c r="W28" s="62">
        <v>106.66</v>
      </c>
      <c r="X28" s="62">
        <v>112.95999999999999</v>
      </c>
      <c r="Y28" s="62">
        <v>113.03</v>
      </c>
      <c r="Z28" s="62">
        <v>104.73999999999999</v>
      </c>
      <c r="AA28" s="62">
        <v>101.56999999999999</v>
      </c>
      <c r="AB28" s="62">
        <v>103.8</v>
      </c>
      <c r="AC28" s="62">
        <v>103.25</v>
      </c>
      <c r="AD28" s="62">
        <v>104.62</v>
      </c>
      <c r="AE28" s="62">
        <v>109.27</v>
      </c>
      <c r="AF28" s="62">
        <v>112.01000000000001</v>
      </c>
      <c r="AG28" s="63">
        <v>108.77</v>
      </c>
      <c r="AH28" s="63">
        <v>108.04000000000001</v>
      </c>
    </row>
    <row r="29" ht="14.449999999999999" customHeight="1">
      <c r="A29" s="64" t="s">
        <v>74</v>
      </c>
      <c r="B29" s="62"/>
      <c r="C29" s="62"/>
      <c r="D29" s="62"/>
      <c r="E29" s="62"/>
      <c r="F29" s="62"/>
      <c r="G29" s="62">
        <v>113.70999999999999</v>
      </c>
      <c r="H29" s="62">
        <v>160.84</v>
      </c>
      <c r="I29" s="62">
        <v>157.53999999999999</v>
      </c>
      <c r="J29" s="62">
        <v>125.09</v>
      </c>
      <c r="K29" s="62">
        <v>119.98</v>
      </c>
      <c r="L29" s="62">
        <v>125.45</v>
      </c>
      <c r="M29" s="62">
        <v>112.73</v>
      </c>
      <c r="N29" s="62">
        <v>117.7</v>
      </c>
      <c r="O29" s="62">
        <v>112.27</v>
      </c>
      <c r="P29" s="62">
        <v>109.2</v>
      </c>
      <c r="Q29" s="62">
        <v>107.34999999999999</v>
      </c>
      <c r="R29" s="62">
        <v>118.40000000000001</v>
      </c>
      <c r="S29" s="62">
        <v>105.93000000000001</v>
      </c>
      <c r="T29" s="62">
        <v>106.67</v>
      </c>
      <c r="U29" s="62">
        <v>104.48999999999999</v>
      </c>
      <c r="V29" s="62">
        <v>105.67</v>
      </c>
      <c r="W29" s="62">
        <v>105.55</v>
      </c>
      <c r="X29" s="62">
        <v>109.70999999999999</v>
      </c>
      <c r="Y29" s="62">
        <v>115.34999999999999</v>
      </c>
      <c r="Z29" s="62">
        <v>104.72</v>
      </c>
      <c r="AA29" s="62">
        <v>101.67</v>
      </c>
      <c r="AB29" s="62">
        <v>101.84</v>
      </c>
      <c r="AC29" s="62">
        <v>104.12</v>
      </c>
      <c r="AD29" s="62">
        <v>103.42</v>
      </c>
      <c r="AE29" s="62">
        <v>103.67</v>
      </c>
      <c r="AF29" s="62">
        <v>115.63</v>
      </c>
      <c r="AG29" s="63">
        <v>104.59999999999999</v>
      </c>
      <c r="AH29" s="63">
        <v>106.26000000000001</v>
      </c>
    </row>
    <row r="30" ht="28.5">
      <c r="A30" s="64" t="s">
        <v>75</v>
      </c>
      <c r="B30" s="62"/>
      <c r="C30" s="62"/>
      <c r="D30" s="62"/>
      <c r="E30" s="62"/>
      <c r="F30" s="62"/>
      <c r="G30" s="62"/>
      <c r="H30" s="62"/>
      <c r="I30" s="62"/>
      <c r="J30" s="62"/>
      <c r="K30" s="62"/>
      <c r="L30" s="62"/>
      <c r="M30" s="62"/>
      <c r="N30" s="62"/>
      <c r="O30" s="62"/>
      <c r="P30" s="62"/>
      <c r="Q30" s="62"/>
      <c r="R30" s="62"/>
      <c r="S30" s="62"/>
      <c r="T30" s="62"/>
      <c r="U30" s="62"/>
      <c r="V30" s="62"/>
      <c r="W30" s="62">
        <v>106.76000000000001</v>
      </c>
      <c r="X30" s="62">
        <v>113</v>
      </c>
      <c r="Y30" s="62">
        <v>113</v>
      </c>
      <c r="Z30" s="62">
        <v>104.77</v>
      </c>
      <c r="AA30" s="62">
        <v>101.53</v>
      </c>
      <c r="AB30" s="62">
        <v>103.95</v>
      </c>
      <c r="AC30" s="62">
        <v>103.13</v>
      </c>
      <c r="AD30" s="62">
        <v>104.73</v>
      </c>
      <c r="AE30" s="62">
        <v>109.56999999999999</v>
      </c>
      <c r="AF30" s="62">
        <v>111.87</v>
      </c>
      <c r="AG30" s="63">
        <v>108.95999999999999</v>
      </c>
      <c r="AH30" s="63">
        <v>108.09999999999999</v>
      </c>
    </row>
    <row r="31" ht="14.449999999999999" customHeight="1">
      <c r="A31" s="61" t="s">
        <v>76</v>
      </c>
      <c r="B31" s="62">
        <v>1532.4000000000001</v>
      </c>
      <c r="C31" s="62">
        <v>728.08000000000004</v>
      </c>
      <c r="D31" s="62">
        <v>292.25999999999999</v>
      </c>
      <c r="E31" s="62">
        <v>247.44999999999999</v>
      </c>
      <c r="F31" s="62">
        <v>121.15000000000001</v>
      </c>
      <c r="G31" s="62">
        <v>109.84</v>
      </c>
      <c r="H31" s="62">
        <v>163.49000000000001</v>
      </c>
      <c r="I31" s="62">
        <v>136.93000000000001</v>
      </c>
      <c r="J31" s="62">
        <v>119.72</v>
      </c>
      <c r="K31" s="62">
        <v>115.37</v>
      </c>
      <c r="L31" s="62">
        <v>113.09999999999999</v>
      </c>
      <c r="M31" s="62">
        <v>113.05</v>
      </c>
      <c r="N31" s="62">
        <v>111.75</v>
      </c>
      <c r="O31" s="62">
        <v>111.26000000000001</v>
      </c>
      <c r="P31" s="62">
        <v>109.2</v>
      </c>
      <c r="Q31" s="62">
        <v>112.65000000000001</v>
      </c>
      <c r="R31" s="62">
        <v>114.29000000000001</v>
      </c>
      <c r="S31" s="62">
        <v>107.23999999999999</v>
      </c>
      <c r="T31" s="62">
        <v>109.15000000000001</v>
      </c>
      <c r="U31" s="62">
        <v>105.73</v>
      </c>
      <c r="V31" s="62">
        <v>106.01000000000001</v>
      </c>
      <c r="W31" s="62">
        <v>107.20999999999999</v>
      </c>
      <c r="X31" s="62">
        <v>112.01000000000001</v>
      </c>
      <c r="Y31" s="62">
        <v>112.01000000000001</v>
      </c>
      <c r="Z31" s="62">
        <v>104.95</v>
      </c>
      <c r="AA31" s="62">
        <v>102.2</v>
      </c>
      <c r="AB31" s="62">
        <v>103.90000000000001</v>
      </c>
      <c r="AC31" s="62">
        <v>102.93000000000001</v>
      </c>
      <c r="AD31" s="62">
        <v>105.28</v>
      </c>
      <c r="AE31" s="62">
        <v>109.31</v>
      </c>
      <c r="AF31" s="62">
        <v>112.58</v>
      </c>
      <c r="AG31" s="63">
        <v>107.83</v>
      </c>
      <c r="AH31" s="63">
        <v>110.02</v>
      </c>
      <c r="AI31" s="47"/>
      <c r="AJ31" s="47"/>
      <c r="AK31" s="47"/>
      <c r="AL31" s="47"/>
      <c r="AM31" s="47"/>
      <c r="AN31" s="47"/>
      <c r="AO31" s="47"/>
      <c r="AP31" s="47"/>
    </row>
    <row r="32" s="65" customFormat="1" ht="14.449999999999999" customHeight="1">
      <c r="A32" s="66" t="s">
        <v>41</v>
      </c>
      <c r="B32" s="67">
        <v>1663.9000000000001</v>
      </c>
      <c r="C32" s="67">
        <v>844.33000000000004</v>
      </c>
      <c r="D32" s="67">
        <v>317</v>
      </c>
      <c r="E32" s="67">
        <v>242.30000000000001</v>
      </c>
      <c r="F32" s="67">
        <v>109.59</v>
      </c>
      <c r="G32" s="67">
        <v>105.54000000000001</v>
      </c>
      <c r="H32" s="67">
        <v>202.49000000000001</v>
      </c>
      <c r="I32" s="67">
        <v>134.53999999999999</v>
      </c>
      <c r="J32" s="67">
        <v>117.45</v>
      </c>
      <c r="K32" s="67">
        <v>121.01000000000001</v>
      </c>
      <c r="L32" s="67">
        <v>109.81999999999999</v>
      </c>
      <c r="M32" s="67">
        <v>117.53</v>
      </c>
      <c r="N32" s="67">
        <v>111.66</v>
      </c>
      <c r="O32" s="67">
        <v>111.11</v>
      </c>
      <c r="P32" s="67">
        <v>107.88</v>
      </c>
      <c r="Q32" s="67">
        <v>111.22</v>
      </c>
      <c r="R32" s="67">
        <v>115.23999999999999</v>
      </c>
      <c r="S32" s="67">
        <v>108.01000000000001</v>
      </c>
      <c r="T32" s="67">
        <v>107.98</v>
      </c>
      <c r="U32" s="67">
        <v>105.72</v>
      </c>
      <c r="V32" s="67">
        <v>105.64</v>
      </c>
      <c r="W32" s="67">
        <v>106.97</v>
      </c>
      <c r="X32" s="67">
        <v>115.59999999999999</v>
      </c>
      <c r="Y32" s="67">
        <v>111.73999999999999</v>
      </c>
      <c r="Z32" s="67">
        <v>104.69</v>
      </c>
      <c r="AA32" s="67">
        <v>102.81</v>
      </c>
      <c r="AB32" s="67">
        <v>104.81999999999999</v>
      </c>
      <c r="AC32" s="67">
        <v>102.76000000000001</v>
      </c>
      <c r="AD32" s="67">
        <v>105.14</v>
      </c>
      <c r="AE32" s="67">
        <v>109.48999999999999</v>
      </c>
      <c r="AF32" s="67">
        <v>112.92</v>
      </c>
      <c r="AG32" s="68">
        <v>108.16</v>
      </c>
      <c r="AH32" s="68">
        <v>110.34</v>
      </c>
      <c r="AI32" s="65"/>
      <c r="AJ32" s="65"/>
      <c r="AK32" s="65"/>
      <c r="AL32" s="65"/>
      <c r="AM32" s="65"/>
      <c r="AN32" s="65"/>
      <c r="AO32" s="65"/>
      <c r="AP32" s="65"/>
      <c r="AQ32" s="65"/>
      <c r="AR32" s="65"/>
      <c r="AS32" s="65"/>
    </row>
    <row r="33" ht="14.449999999999999" customHeight="1">
      <c r="A33" s="61" t="s">
        <v>77</v>
      </c>
      <c r="B33" s="62">
        <v>2196.52</v>
      </c>
      <c r="C33" s="62">
        <v>758.71000000000004</v>
      </c>
      <c r="D33" s="62">
        <v>322.38</v>
      </c>
      <c r="E33" s="62">
        <v>230.71000000000001</v>
      </c>
      <c r="F33" s="62">
        <v>121.62</v>
      </c>
      <c r="G33" s="62">
        <v>110.29000000000001</v>
      </c>
      <c r="H33" s="62">
        <v>166.15000000000001</v>
      </c>
      <c r="I33" s="62">
        <v>141.59999999999999</v>
      </c>
      <c r="J33" s="62">
        <v>123.53</v>
      </c>
      <c r="K33" s="62">
        <v>119.64</v>
      </c>
      <c r="L33" s="62">
        <v>114.84</v>
      </c>
      <c r="M33" s="62">
        <v>112.97</v>
      </c>
      <c r="N33" s="62">
        <v>114.89</v>
      </c>
      <c r="O33" s="62">
        <v>111.98999999999999</v>
      </c>
      <c r="P33" s="62">
        <v>109.88</v>
      </c>
      <c r="Q33" s="62">
        <v>112.81</v>
      </c>
      <c r="R33" s="62">
        <v>114.93000000000001</v>
      </c>
      <c r="S33" s="62">
        <v>110.06999999999999</v>
      </c>
      <c r="T33" s="62">
        <v>111.05</v>
      </c>
      <c r="U33" s="62">
        <v>106.36</v>
      </c>
      <c r="V33" s="62">
        <v>106.53</v>
      </c>
      <c r="W33" s="62">
        <v>105.97</v>
      </c>
      <c r="X33" s="62">
        <v>111.53</v>
      </c>
      <c r="Y33" s="62">
        <v>113.29000000000001</v>
      </c>
      <c r="Z33" s="62">
        <v>105.72</v>
      </c>
      <c r="AA33" s="62">
        <v>102.7</v>
      </c>
      <c r="AB33" s="62">
        <v>103.98</v>
      </c>
      <c r="AC33" s="62">
        <v>102.86</v>
      </c>
      <c r="AD33" s="62">
        <v>104.06</v>
      </c>
      <c r="AE33" s="62">
        <v>107.95999999999999</v>
      </c>
      <c r="AF33" s="62">
        <v>110.83</v>
      </c>
      <c r="AG33" s="63">
        <v>106.04000000000001</v>
      </c>
      <c r="AH33" s="63">
        <v>109.25</v>
      </c>
    </row>
    <row r="34" ht="14.449999999999999" customHeight="1">
      <c r="A34" s="61" t="s">
        <v>78</v>
      </c>
      <c r="B34" s="62">
        <v>2229.5999999999999</v>
      </c>
      <c r="C34" s="62">
        <v>838.66999999999996</v>
      </c>
      <c r="D34" s="62">
        <v>344.70999999999998</v>
      </c>
      <c r="E34" s="62">
        <v>231.43000000000001</v>
      </c>
      <c r="F34" s="62">
        <v>128</v>
      </c>
      <c r="G34" s="62">
        <v>114.62</v>
      </c>
      <c r="H34" s="62">
        <v>179.31999999999999</v>
      </c>
      <c r="I34" s="62">
        <v>135.74000000000001</v>
      </c>
      <c r="J34" s="62">
        <v>121.84999999999999</v>
      </c>
      <c r="K34" s="62">
        <v>122.56</v>
      </c>
      <c r="L34" s="62">
        <v>122.40000000000001</v>
      </c>
      <c r="M34" s="62">
        <v>113.89</v>
      </c>
      <c r="N34" s="62">
        <v>110.78</v>
      </c>
      <c r="O34" s="62">
        <v>110.95999999999999</v>
      </c>
      <c r="P34" s="62">
        <v>108.76000000000001</v>
      </c>
      <c r="Q34" s="62">
        <v>112.45999999999999</v>
      </c>
      <c r="R34" s="62">
        <v>114.05</v>
      </c>
      <c r="S34" s="62">
        <v>110.62</v>
      </c>
      <c r="T34" s="62">
        <v>108.62</v>
      </c>
      <c r="U34" s="62">
        <v>106.01000000000001</v>
      </c>
      <c r="V34" s="62">
        <v>105.56</v>
      </c>
      <c r="W34" s="62">
        <v>106.52</v>
      </c>
      <c r="X34" s="62">
        <v>110.29000000000001</v>
      </c>
      <c r="Y34" s="62">
        <v>113.37</v>
      </c>
      <c r="Z34" s="62">
        <v>105.61</v>
      </c>
      <c r="AA34" s="62">
        <v>103.11</v>
      </c>
      <c r="AB34" s="62">
        <v>104.43000000000001</v>
      </c>
      <c r="AC34" s="62">
        <v>103.48</v>
      </c>
      <c r="AD34" s="62">
        <v>104.09</v>
      </c>
      <c r="AE34" s="62">
        <v>107.17</v>
      </c>
      <c r="AF34" s="62">
        <v>115.27</v>
      </c>
      <c r="AG34" s="63">
        <v>107.94</v>
      </c>
      <c r="AH34" s="63">
        <v>108.15000000000001</v>
      </c>
    </row>
    <row r="35" ht="14.449999999999999" customHeight="1">
      <c r="A35" s="61" t="s">
        <v>79</v>
      </c>
      <c r="B35" s="62">
        <v>3269.46</v>
      </c>
      <c r="C35" s="62">
        <v>953.39999999999998</v>
      </c>
      <c r="D35" s="62">
        <v>311.02999999999997</v>
      </c>
      <c r="E35" s="62">
        <v>240.36000000000001</v>
      </c>
      <c r="F35" s="62">
        <v>122.23</v>
      </c>
      <c r="G35" s="62">
        <v>109.48</v>
      </c>
      <c r="H35" s="62">
        <v>172.19</v>
      </c>
      <c r="I35" s="62">
        <v>136.31</v>
      </c>
      <c r="J35" s="62">
        <v>120.48</v>
      </c>
      <c r="K35" s="62">
        <v>116.84</v>
      </c>
      <c r="L35" s="62">
        <v>115.15000000000001</v>
      </c>
      <c r="M35" s="62">
        <v>114.41</v>
      </c>
      <c r="N35" s="62">
        <v>113.09</v>
      </c>
      <c r="O35" s="62">
        <v>110.31</v>
      </c>
      <c r="P35" s="62">
        <v>110.31999999999999</v>
      </c>
      <c r="Q35" s="62">
        <v>111.7</v>
      </c>
      <c r="R35" s="62">
        <v>114.02</v>
      </c>
      <c r="S35" s="62">
        <v>108.27</v>
      </c>
      <c r="T35" s="62">
        <v>109.28</v>
      </c>
      <c r="U35" s="62">
        <v>104.88</v>
      </c>
      <c r="V35" s="62">
        <v>106.69</v>
      </c>
      <c r="W35" s="62">
        <v>106.70999999999999</v>
      </c>
      <c r="X35" s="62">
        <v>111</v>
      </c>
      <c r="Y35" s="62">
        <v>112.55</v>
      </c>
      <c r="Z35" s="62">
        <v>105.20999999999999</v>
      </c>
      <c r="AA35" s="62">
        <v>102.40000000000001</v>
      </c>
      <c r="AB35" s="62">
        <v>104.92</v>
      </c>
      <c r="AC35" s="62">
        <v>102.54000000000001</v>
      </c>
      <c r="AD35" s="62">
        <v>105.56999999999999</v>
      </c>
      <c r="AE35" s="62">
        <v>107.42</v>
      </c>
      <c r="AF35" s="62">
        <v>111.12</v>
      </c>
      <c r="AG35" s="63">
        <v>106.91</v>
      </c>
      <c r="AH35" s="63">
        <v>109.2</v>
      </c>
    </row>
    <row r="36" ht="14.449999999999999" customHeight="1">
      <c r="A36" s="61" t="s">
        <v>80</v>
      </c>
      <c r="B36" s="62">
        <v>3367.6300000000001</v>
      </c>
      <c r="C36" s="62">
        <v>837.59000000000003</v>
      </c>
      <c r="D36" s="62">
        <v>284.44</v>
      </c>
      <c r="E36" s="62">
        <v>219.06999999999999</v>
      </c>
      <c r="F36" s="62">
        <v>120.73</v>
      </c>
      <c r="G36" s="62">
        <v>111.72</v>
      </c>
      <c r="H36" s="62">
        <v>168.74000000000001</v>
      </c>
      <c r="I36" s="62">
        <v>142.19999999999999</v>
      </c>
      <c r="J36" s="62">
        <v>118.58</v>
      </c>
      <c r="K36" s="62">
        <v>118.41</v>
      </c>
      <c r="L36" s="62">
        <v>112.63</v>
      </c>
      <c r="M36" s="62">
        <v>112.7</v>
      </c>
      <c r="N36" s="62">
        <v>111.62</v>
      </c>
      <c r="O36" s="62">
        <v>110.54000000000001</v>
      </c>
      <c r="P36" s="62">
        <v>108.12</v>
      </c>
      <c r="Q36" s="62">
        <v>112.47</v>
      </c>
      <c r="R36" s="62">
        <v>112.95</v>
      </c>
      <c r="S36" s="62">
        <v>108.28</v>
      </c>
      <c r="T36" s="62">
        <v>108.61</v>
      </c>
      <c r="U36" s="62">
        <v>105.62</v>
      </c>
      <c r="V36" s="62">
        <v>107.31999999999999</v>
      </c>
      <c r="W36" s="62">
        <v>107.23999999999999</v>
      </c>
      <c r="X36" s="62">
        <v>112</v>
      </c>
      <c r="Y36" s="62">
        <v>114.22</v>
      </c>
      <c r="Z36" s="62">
        <v>105.09</v>
      </c>
      <c r="AA36" s="62">
        <v>102.44</v>
      </c>
      <c r="AB36" s="62">
        <v>104.86</v>
      </c>
      <c r="AC36" s="62">
        <v>102.34</v>
      </c>
      <c r="AD36" s="62">
        <v>104.91</v>
      </c>
      <c r="AE36" s="62">
        <v>108.06</v>
      </c>
      <c r="AF36" s="62">
        <v>112.04000000000001</v>
      </c>
      <c r="AG36" s="63">
        <v>106.03</v>
      </c>
      <c r="AH36" s="63">
        <v>108.47</v>
      </c>
    </row>
    <row r="37" ht="14.449999999999999" customHeight="1">
      <c r="A37" s="61" t="s">
        <v>81</v>
      </c>
      <c r="B37" s="62">
        <v>2182.1999999999998</v>
      </c>
      <c r="C37" s="62">
        <v>809.62</v>
      </c>
      <c r="D37" s="62">
        <v>327.69999999999999</v>
      </c>
      <c r="E37" s="62">
        <v>225.03</v>
      </c>
      <c r="F37" s="62">
        <v>125.16</v>
      </c>
      <c r="G37" s="62">
        <v>112.97</v>
      </c>
      <c r="H37" s="62">
        <v>178.03</v>
      </c>
      <c r="I37" s="62">
        <v>141.13999999999999</v>
      </c>
      <c r="J37" s="62">
        <v>123.47</v>
      </c>
      <c r="K37" s="62">
        <v>118.13</v>
      </c>
      <c r="L37" s="62">
        <v>114.69</v>
      </c>
      <c r="M37" s="62">
        <v>112.16</v>
      </c>
      <c r="N37" s="62">
        <v>112.73999999999999</v>
      </c>
      <c r="O37" s="62">
        <v>112.01000000000001</v>
      </c>
      <c r="P37" s="62">
        <v>109.97</v>
      </c>
      <c r="Q37" s="62">
        <v>113.22</v>
      </c>
      <c r="R37" s="62">
        <v>114.43000000000001</v>
      </c>
      <c r="S37" s="62">
        <v>108.45999999999999</v>
      </c>
      <c r="T37" s="62">
        <v>109.43000000000001</v>
      </c>
      <c r="U37" s="62">
        <v>105.84999999999999</v>
      </c>
      <c r="V37" s="62">
        <v>106.12</v>
      </c>
      <c r="W37" s="62">
        <v>106.69</v>
      </c>
      <c r="X37" s="62">
        <v>113.28</v>
      </c>
      <c r="Y37" s="62">
        <v>113.18000000000001</v>
      </c>
      <c r="Z37" s="62">
        <v>105.17</v>
      </c>
      <c r="AA37" s="62">
        <v>103.65000000000001</v>
      </c>
      <c r="AB37" s="62">
        <v>103.92</v>
      </c>
      <c r="AC37" s="62">
        <v>102.95</v>
      </c>
      <c r="AD37" s="62">
        <v>104.72</v>
      </c>
      <c r="AE37" s="62">
        <v>108.65000000000001</v>
      </c>
      <c r="AF37" s="62">
        <v>111.51000000000001</v>
      </c>
      <c r="AG37" s="63">
        <v>106.76000000000001</v>
      </c>
      <c r="AH37" s="63">
        <v>109.45999999999999</v>
      </c>
    </row>
    <row r="38" s="54" customFormat="1" ht="16.5">
      <c r="A38" s="58" t="s">
        <v>82</v>
      </c>
      <c r="B38" s="59"/>
      <c r="C38" s="59"/>
      <c r="D38" s="59"/>
      <c r="E38" s="59"/>
      <c r="F38" s="59"/>
      <c r="G38" s="59"/>
      <c r="H38" s="59"/>
      <c r="I38" s="59"/>
      <c r="J38" s="59">
        <v>117.02</v>
      </c>
      <c r="K38" s="59">
        <v>120.17</v>
      </c>
      <c r="L38" s="59">
        <v>116.19</v>
      </c>
      <c r="M38" s="59">
        <v>110.78</v>
      </c>
      <c r="N38" s="59">
        <v>111.97</v>
      </c>
      <c r="O38" s="59">
        <v>112.06</v>
      </c>
      <c r="P38" s="59">
        <v>108.95</v>
      </c>
      <c r="Q38" s="59">
        <v>112.08</v>
      </c>
      <c r="R38" s="59">
        <v>114.03</v>
      </c>
      <c r="S38" s="59">
        <v>109.52</v>
      </c>
      <c r="T38" s="59">
        <v>109.03</v>
      </c>
      <c r="U38" s="59">
        <v>106.06999999999999</v>
      </c>
      <c r="V38" s="59">
        <v>106.63</v>
      </c>
      <c r="W38" s="59">
        <v>106.56</v>
      </c>
      <c r="X38" s="59">
        <v>111.89</v>
      </c>
      <c r="Y38" s="59">
        <v>112.61</v>
      </c>
      <c r="Z38" s="59">
        <v>105.65000000000001</v>
      </c>
      <c r="AA38" s="59">
        <v>102.06999999999999</v>
      </c>
      <c r="AB38" s="59">
        <v>104.45999999999999</v>
      </c>
      <c r="AC38" s="59">
        <v>102.67</v>
      </c>
      <c r="AD38" s="59">
        <v>105.15000000000001</v>
      </c>
      <c r="AE38" s="59">
        <v>108.81</v>
      </c>
      <c r="AF38" s="59">
        <v>111.73</v>
      </c>
      <c r="AG38" s="60">
        <v>107.7</v>
      </c>
      <c r="AH38" s="60">
        <v>109.28</v>
      </c>
    </row>
    <row r="39" ht="14.449999999999999" customHeight="1">
      <c r="A39" s="61" t="s">
        <v>83</v>
      </c>
      <c r="B39" s="62">
        <v>2009.21</v>
      </c>
      <c r="C39" s="62">
        <v>1018.52</v>
      </c>
      <c r="D39" s="62">
        <v>332.07999999999998</v>
      </c>
      <c r="E39" s="62">
        <v>266.12</v>
      </c>
      <c r="F39" s="62">
        <v>120.77</v>
      </c>
      <c r="G39" s="62">
        <v>113.5</v>
      </c>
      <c r="H39" s="62">
        <v>168.25999999999999</v>
      </c>
      <c r="I39" s="62">
        <v>147.02000000000001</v>
      </c>
      <c r="J39" s="62">
        <v>119.84999999999999</v>
      </c>
      <c r="K39" s="62">
        <v>121.54000000000001</v>
      </c>
      <c r="L39" s="62">
        <v>114.52</v>
      </c>
      <c r="M39" s="62">
        <v>113.17</v>
      </c>
      <c r="N39" s="62">
        <v>113.38</v>
      </c>
      <c r="O39" s="62">
        <v>111.69</v>
      </c>
      <c r="P39" s="62">
        <v>108.48999999999999</v>
      </c>
      <c r="Q39" s="62">
        <v>111.31</v>
      </c>
      <c r="R39" s="62">
        <v>115.06999999999999</v>
      </c>
      <c r="S39" s="62">
        <v>108.53</v>
      </c>
      <c r="T39" s="62">
        <v>110.08</v>
      </c>
      <c r="U39" s="62">
        <v>106.16</v>
      </c>
      <c r="V39" s="62">
        <v>106.55</v>
      </c>
      <c r="W39" s="62">
        <v>106.89</v>
      </c>
      <c r="X39" s="62">
        <v>111.43000000000001</v>
      </c>
      <c r="Y39" s="62">
        <v>112.59999999999999</v>
      </c>
      <c r="Z39" s="62">
        <v>105.23999999999999</v>
      </c>
      <c r="AA39" s="62">
        <v>101.72</v>
      </c>
      <c r="AB39" s="62">
        <v>104.20999999999999</v>
      </c>
      <c r="AC39" s="62">
        <v>102.2</v>
      </c>
      <c r="AD39" s="62">
        <v>105.75</v>
      </c>
      <c r="AE39" s="62">
        <v>108.90000000000001</v>
      </c>
      <c r="AF39" s="62">
        <v>111.92</v>
      </c>
      <c r="AG39" s="63">
        <v>107.38</v>
      </c>
      <c r="AH39" s="63">
        <v>107.48999999999999</v>
      </c>
    </row>
    <row r="40" ht="14.449999999999999" customHeight="1">
      <c r="A40" s="61" t="s">
        <v>84</v>
      </c>
      <c r="B40" s="62">
        <v>2122.7800000000002</v>
      </c>
      <c r="C40" s="62">
        <v>1676.6400000000001</v>
      </c>
      <c r="D40" s="62">
        <v>288.69999999999999</v>
      </c>
      <c r="E40" s="62">
        <v>249.61000000000001</v>
      </c>
      <c r="F40" s="62">
        <v>123.61</v>
      </c>
      <c r="G40" s="62">
        <v>117.47</v>
      </c>
      <c r="H40" s="62">
        <v>168.52000000000001</v>
      </c>
      <c r="I40" s="62">
        <v>144.47999999999999</v>
      </c>
      <c r="J40" s="62">
        <v>116.88</v>
      </c>
      <c r="K40" s="62">
        <v>119.78</v>
      </c>
      <c r="L40" s="62">
        <v>115.20999999999999</v>
      </c>
      <c r="M40" s="62">
        <v>110.06999999999999</v>
      </c>
      <c r="N40" s="62">
        <v>114.84</v>
      </c>
      <c r="O40" s="62">
        <v>110.94</v>
      </c>
      <c r="P40" s="62">
        <v>109.8</v>
      </c>
      <c r="Q40" s="62">
        <v>114.64</v>
      </c>
      <c r="R40" s="62">
        <v>116.12</v>
      </c>
      <c r="S40" s="62">
        <v>107.17</v>
      </c>
      <c r="T40" s="62">
        <v>112.56</v>
      </c>
      <c r="U40" s="62">
        <v>107.17</v>
      </c>
      <c r="V40" s="62">
        <v>107.61</v>
      </c>
      <c r="W40" s="62">
        <v>107.81</v>
      </c>
      <c r="X40" s="62">
        <v>111.06</v>
      </c>
      <c r="Y40" s="62">
        <v>111.36</v>
      </c>
      <c r="Z40" s="62">
        <v>105.36</v>
      </c>
      <c r="AA40" s="62">
        <v>103.3</v>
      </c>
      <c r="AB40" s="62">
        <v>104.3</v>
      </c>
      <c r="AC40" s="62">
        <v>103.29000000000001</v>
      </c>
      <c r="AD40" s="62">
        <v>106.34</v>
      </c>
      <c r="AE40" s="62">
        <v>111.5</v>
      </c>
      <c r="AF40" s="62">
        <v>109.38</v>
      </c>
      <c r="AG40" s="63">
        <v>106.61</v>
      </c>
      <c r="AH40" s="63">
        <v>110.26000000000001</v>
      </c>
    </row>
    <row r="41" ht="14.449999999999999" customHeight="1">
      <c r="A41" s="61" t="s">
        <v>85</v>
      </c>
      <c r="B41" s="62"/>
      <c r="C41" s="62"/>
      <c r="D41" s="62"/>
      <c r="E41" s="62"/>
      <c r="F41" s="62"/>
      <c r="G41" s="62"/>
      <c r="H41" s="62"/>
      <c r="I41" s="62"/>
      <c r="J41" s="62"/>
      <c r="K41" s="62"/>
      <c r="L41" s="62"/>
      <c r="M41" s="62"/>
      <c r="N41" s="62"/>
      <c r="O41" s="62"/>
      <c r="P41" s="62"/>
      <c r="Q41" s="62"/>
      <c r="R41" s="62"/>
      <c r="S41" s="62"/>
      <c r="T41" s="62"/>
      <c r="U41" s="62"/>
      <c r="V41" s="62"/>
      <c r="W41" s="62"/>
      <c r="X41" s="62">
        <v>142.53</v>
      </c>
      <c r="Y41" s="62">
        <v>127.64</v>
      </c>
      <c r="Z41" s="62">
        <v>107.23999999999999</v>
      </c>
      <c r="AA41" s="62">
        <v>101.40000000000001</v>
      </c>
      <c r="AB41" s="62">
        <v>105.47</v>
      </c>
      <c r="AC41" s="62">
        <v>102.59</v>
      </c>
      <c r="AD41" s="62">
        <v>105.23999999999999</v>
      </c>
      <c r="AE41" s="62">
        <v>108.68000000000001</v>
      </c>
      <c r="AF41" s="62">
        <v>113.23999999999999</v>
      </c>
      <c r="AG41" s="63">
        <v>107.62</v>
      </c>
      <c r="AH41" s="63">
        <v>109.56999999999999</v>
      </c>
    </row>
    <row r="42" ht="14.449999999999999" customHeight="1">
      <c r="A42" s="61" t="s">
        <v>86</v>
      </c>
      <c r="B42" s="62">
        <v>2610.8000000000002</v>
      </c>
      <c r="C42" s="62">
        <v>996.10000000000002</v>
      </c>
      <c r="D42" s="62">
        <v>322.19999999999999</v>
      </c>
      <c r="E42" s="62">
        <v>238.09999999999999</v>
      </c>
      <c r="F42" s="62">
        <v>121.5</v>
      </c>
      <c r="G42" s="62">
        <v>111.87</v>
      </c>
      <c r="H42" s="62">
        <v>174.83000000000001</v>
      </c>
      <c r="I42" s="62">
        <v>135.49000000000001</v>
      </c>
      <c r="J42" s="62">
        <v>118.20999999999999</v>
      </c>
      <c r="K42" s="62">
        <v>122.3</v>
      </c>
      <c r="L42" s="62">
        <v>115.92</v>
      </c>
      <c r="M42" s="62">
        <v>110.73999999999999</v>
      </c>
      <c r="N42" s="62">
        <v>112.16</v>
      </c>
      <c r="O42" s="62">
        <v>112.33</v>
      </c>
      <c r="P42" s="62">
        <v>109.53</v>
      </c>
      <c r="Q42" s="62">
        <v>111.3</v>
      </c>
      <c r="R42" s="62">
        <v>113.08</v>
      </c>
      <c r="S42" s="62">
        <v>109.79000000000001</v>
      </c>
      <c r="T42" s="62">
        <v>108.53</v>
      </c>
      <c r="U42" s="62">
        <v>106.58</v>
      </c>
      <c r="V42" s="62">
        <v>106.68000000000001</v>
      </c>
      <c r="W42" s="62">
        <v>107.2</v>
      </c>
      <c r="X42" s="62">
        <v>112.22</v>
      </c>
      <c r="Y42" s="62">
        <v>112.73</v>
      </c>
      <c r="Z42" s="62">
        <v>105.98</v>
      </c>
      <c r="AA42" s="62">
        <v>102.23999999999999</v>
      </c>
      <c r="AB42" s="62">
        <v>104.27</v>
      </c>
      <c r="AC42" s="62">
        <v>102.56</v>
      </c>
      <c r="AD42" s="62">
        <v>105.06999999999999</v>
      </c>
      <c r="AE42" s="62">
        <v>109.25</v>
      </c>
      <c r="AF42" s="62">
        <v>110.98</v>
      </c>
      <c r="AG42" s="63">
        <v>108.37</v>
      </c>
      <c r="AH42" s="63">
        <v>109.48</v>
      </c>
    </row>
    <row r="43" ht="14.449999999999999" customHeight="1">
      <c r="A43" s="61" t="s">
        <v>87</v>
      </c>
      <c r="B43" s="62">
        <v>3328.9000000000001</v>
      </c>
      <c r="C43" s="62">
        <v>911.14999999999998</v>
      </c>
      <c r="D43" s="62">
        <v>299.47000000000003</v>
      </c>
      <c r="E43" s="62">
        <v>259.77999999999997</v>
      </c>
      <c r="F43" s="62">
        <v>123.95</v>
      </c>
      <c r="G43" s="62">
        <v>114.42</v>
      </c>
      <c r="H43" s="62">
        <v>171.00999999999999</v>
      </c>
      <c r="I43" s="62">
        <v>136.16</v>
      </c>
      <c r="J43" s="62">
        <v>116.56</v>
      </c>
      <c r="K43" s="62">
        <v>121.64</v>
      </c>
      <c r="L43" s="62">
        <v>114.48</v>
      </c>
      <c r="M43" s="62">
        <v>114.11</v>
      </c>
      <c r="N43" s="62">
        <v>111.23999999999999</v>
      </c>
      <c r="O43" s="62">
        <v>114.3</v>
      </c>
      <c r="P43" s="62">
        <v>111.31</v>
      </c>
      <c r="Q43" s="62">
        <v>114.31</v>
      </c>
      <c r="R43" s="62">
        <v>112.98</v>
      </c>
      <c r="S43" s="62">
        <v>109.03</v>
      </c>
      <c r="T43" s="62">
        <v>109.77</v>
      </c>
      <c r="U43" s="62">
        <v>105.17</v>
      </c>
      <c r="V43" s="62">
        <v>106.12</v>
      </c>
      <c r="W43" s="62">
        <v>106.34999999999999</v>
      </c>
      <c r="X43" s="62">
        <v>110.68000000000001</v>
      </c>
      <c r="Y43" s="62">
        <v>112.61</v>
      </c>
      <c r="Z43" s="62">
        <v>104.68000000000001</v>
      </c>
      <c r="AA43" s="62">
        <v>102.13</v>
      </c>
      <c r="AB43" s="62">
        <v>103.98999999999999</v>
      </c>
      <c r="AC43" s="62">
        <v>102.58</v>
      </c>
      <c r="AD43" s="62">
        <v>104.87</v>
      </c>
      <c r="AE43" s="62">
        <v>108.48999999999999</v>
      </c>
      <c r="AF43" s="62">
        <v>112.73</v>
      </c>
      <c r="AG43" s="63">
        <v>107.01000000000001</v>
      </c>
      <c r="AH43" s="63">
        <v>108.29000000000001</v>
      </c>
    </row>
    <row r="44" ht="14.449999999999999" customHeight="1">
      <c r="A44" s="61" t="s">
        <v>88</v>
      </c>
      <c r="B44" s="62">
        <v>1977.9400000000001</v>
      </c>
      <c r="C44" s="62">
        <v>1130</v>
      </c>
      <c r="D44" s="62">
        <v>281.61000000000001</v>
      </c>
      <c r="E44" s="62">
        <v>235.47999999999999</v>
      </c>
      <c r="F44" s="62">
        <v>121</v>
      </c>
      <c r="G44" s="62">
        <v>113.43000000000001</v>
      </c>
      <c r="H44" s="62">
        <v>171.74000000000001</v>
      </c>
      <c r="I44" s="62">
        <v>137.94999999999999</v>
      </c>
      <c r="J44" s="62">
        <v>119.19</v>
      </c>
      <c r="K44" s="62">
        <v>120.54000000000001</v>
      </c>
      <c r="L44" s="62">
        <v>116.98999999999999</v>
      </c>
      <c r="M44" s="62">
        <v>109.98</v>
      </c>
      <c r="N44" s="62">
        <v>111.11</v>
      </c>
      <c r="O44" s="62">
        <v>114.65000000000001</v>
      </c>
      <c r="P44" s="62">
        <v>108.93000000000001</v>
      </c>
      <c r="Q44" s="62">
        <v>111.67</v>
      </c>
      <c r="R44" s="62">
        <v>113.11</v>
      </c>
      <c r="S44" s="62">
        <v>108.75</v>
      </c>
      <c r="T44" s="62">
        <v>109.5</v>
      </c>
      <c r="U44" s="62">
        <v>105.3</v>
      </c>
      <c r="V44" s="62">
        <v>106.59999999999999</v>
      </c>
      <c r="W44" s="62">
        <v>105.38</v>
      </c>
      <c r="X44" s="62">
        <v>111.98999999999999</v>
      </c>
      <c r="Y44" s="62">
        <v>113.17</v>
      </c>
      <c r="Z44" s="62">
        <v>105.12</v>
      </c>
      <c r="AA44" s="62">
        <v>102.40000000000001</v>
      </c>
      <c r="AB44" s="62">
        <v>104.33</v>
      </c>
      <c r="AC44" s="62">
        <v>102.98</v>
      </c>
      <c r="AD44" s="62">
        <v>104.93000000000001</v>
      </c>
      <c r="AE44" s="62">
        <v>107.8</v>
      </c>
      <c r="AF44" s="62">
        <v>111.38</v>
      </c>
      <c r="AG44" s="63">
        <v>107.06999999999999</v>
      </c>
      <c r="AH44" s="63">
        <v>108.72</v>
      </c>
    </row>
    <row r="45" ht="14.449999999999999" customHeight="1">
      <c r="A45" s="61" t="s">
        <v>89</v>
      </c>
      <c r="B45" s="62">
        <v>1336.5</v>
      </c>
      <c r="C45" s="62">
        <v>925.62</v>
      </c>
      <c r="D45" s="62">
        <v>286.32999999999998</v>
      </c>
      <c r="E45" s="62">
        <v>225.94999999999999</v>
      </c>
      <c r="F45" s="62">
        <v>119.27</v>
      </c>
      <c r="G45" s="62">
        <v>117.62</v>
      </c>
      <c r="H45" s="62">
        <v>179.41999999999999</v>
      </c>
      <c r="I45" s="62">
        <v>145.56</v>
      </c>
      <c r="J45" s="62">
        <v>116.13</v>
      </c>
      <c r="K45" s="62">
        <v>122.31</v>
      </c>
      <c r="L45" s="62">
        <v>118.48</v>
      </c>
      <c r="M45" s="62">
        <v>112.16</v>
      </c>
      <c r="N45" s="62">
        <v>113.84</v>
      </c>
      <c r="O45" s="62">
        <v>112.87</v>
      </c>
      <c r="P45" s="62">
        <v>109.33</v>
      </c>
      <c r="Q45" s="62">
        <v>112.26000000000001</v>
      </c>
      <c r="R45" s="62">
        <v>114.40000000000001</v>
      </c>
      <c r="S45" s="62">
        <v>109.69</v>
      </c>
      <c r="T45" s="62">
        <v>109.39</v>
      </c>
      <c r="U45" s="62">
        <v>106.11</v>
      </c>
      <c r="V45" s="62">
        <v>106.67</v>
      </c>
      <c r="W45" s="62">
        <v>106.56</v>
      </c>
      <c r="X45" s="62">
        <v>111.8</v>
      </c>
      <c r="Y45" s="62">
        <v>112.06999999999999</v>
      </c>
      <c r="Z45" s="62">
        <v>105.17</v>
      </c>
      <c r="AA45" s="62">
        <v>101.61</v>
      </c>
      <c r="AB45" s="62">
        <v>104.48999999999999</v>
      </c>
      <c r="AC45" s="62">
        <v>102.7</v>
      </c>
      <c r="AD45" s="62">
        <v>105.18000000000001</v>
      </c>
      <c r="AE45" s="62">
        <v>108.56999999999999</v>
      </c>
      <c r="AF45" s="62">
        <v>112.12</v>
      </c>
      <c r="AG45" s="63">
        <v>107.20999999999999</v>
      </c>
      <c r="AH45" s="63">
        <v>109.45999999999999</v>
      </c>
    </row>
    <row r="46" ht="14.449999999999999" customHeight="1">
      <c r="A46" s="61" t="s">
        <v>90</v>
      </c>
      <c r="B46" s="62"/>
      <c r="C46" s="62"/>
      <c r="D46" s="62"/>
      <c r="E46" s="62"/>
      <c r="F46" s="62"/>
      <c r="G46" s="62"/>
      <c r="H46" s="62"/>
      <c r="I46" s="62"/>
      <c r="J46" s="62"/>
      <c r="K46" s="62"/>
      <c r="L46" s="62"/>
      <c r="M46" s="62"/>
      <c r="N46" s="62"/>
      <c r="O46" s="62"/>
      <c r="P46" s="62"/>
      <c r="Q46" s="62"/>
      <c r="R46" s="62"/>
      <c r="S46" s="62"/>
      <c r="T46" s="62"/>
      <c r="U46" s="62"/>
      <c r="V46" s="62"/>
      <c r="W46" s="62"/>
      <c r="X46" s="62">
        <v>136.13999999999999</v>
      </c>
      <c r="Y46" s="62">
        <v>120.98999999999999</v>
      </c>
      <c r="Z46" s="62">
        <v>106.48</v>
      </c>
      <c r="AA46" s="62">
        <v>103.81999999999999</v>
      </c>
      <c r="AB46" s="62">
        <v>105.09</v>
      </c>
      <c r="AC46" s="62">
        <v>102.51000000000001</v>
      </c>
      <c r="AD46" s="62">
        <v>105.65000000000001</v>
      </c>
      <c r="AE46" s="62">
        <v>110.09</v>
      </c>
      <c r="AF46" s="62">
        <v>112.14</v>
      </c>
      <c r="AG46" s="63">
        <v>108.78</v>
      </c>
      <c r="AH46" s="63">
        <v>110.69</v>
      </c>
    </row>
    <row r="47" s="54" customFormat="1" ht="28.5">
      <c r="A47" s="58" t="s">
        <v>91</v>
      </c>
      <c r="B47" s="59"/>
      <c r="C47" s="59"/>
      <c r="D47" s="59"/>
      <c r="E47" s="59"/>
      <c r="F47" s="59"/>
      <c r="G47" s="59"/>
      <c r="H47" s="59"/>
      <c r="I47" s="59"/>
      <c r="J47" s="59"/>
      <c r="K47" s="59"/>
      <c r="L47" s="59"/>
      <c r="M47" s="59"/>
      <c r="N47" s="59"/>
      <c r="O47" s="59"/>
      <c r="P47" s="59"/>
      <c r="Q47" s="59"/>
      <c r="R47" s="59"/>
      <c r="S47" s="59"/>
      <c r="T47" s="59">
        <v>110.58</v>
      </c>
      <c r="U47" s="59">
        <v>105.2</v>
      </c>
      <c r="V47" s="59">
        <v>106.61</v>
      </c>
      <c r="W47" s="59">
        <v>106.06</v>
      </c>
      <c r="X47" s="59">
        <v>109.56</v>
      </c>
      <c r="Y47" s="59">
        <v>114.65000000000001</v>
      </c>
      <c r="Z47" s="59">
        <v>105.19</v>
      </c>
      <c r="AA47" s="59">
        <v>102.15000000000001</v>
      </c>
      <c r="AB47" s="59">
        <v>103.69</v>
      </c>
      <c r="AC47" s="59">
        <v>103.22</v>
      </c>
      <c r="AD47" s="59">
        <v>106.06</v>
      </c>
      <c r="AE47" s="59">
        <v>109.75</v>
      </c>
      <c r="AF47" s="59">
        <v>111.62</v>
      </c>
      <c r="AG47" s="60">
        <v>108.11</v>
      </c>
      <c r="AH47" s="60">
        <v>110.18000000000001</v>
      </c>
    </row>
    <row r="48" ht="14.449999999999999" customHeight="1">
      <c r="A48" s="61" t="s">
        <v>92</v>
      </c>
      <c r="B48" s="62">
        <v>1826.52</v>
      </c>
      <c r="C48" s="62">
        <v>978.19000000000005</v>
      </c>
      <c r="D48" s="62">
        <v>313.69</v>
      </c>
      <c r="E48" s="62">
        <v>238.97999999999999</v>
      </c>
      <c r="F48" s="62">
        <v>114.92</v>
      </c>
      <c r="G48" s="62">
        <v>111.27</v>
      </c>
      <c r="H48" s="62">
        <v>177.93000000000001</v>
      </c>
      <c r="I48" s="62">
        <v>140.91999999999999</v>
      </c>
      <c r="J48" s="62">
        <v>112.18000000000001</v>
      </c>
      <c r="K48" s="62">
        <v>117.39</v>
      </c>
      <c r="L48" s="62">
        <v>114.65000000000001</v>
      </c>
      <c r="M48" s="62">
        <v>109.52</v>
      </c>
      <c r="N48" s="62">
        <v>109.05</v>
      </c>
      <c r="O48" s="62">
        <v>110.47</v>
      </c>
      <c r="P48" s="62">
        <v>108.94</v>
      </c>
      <c r="Q48" s="62">
        <v>114.47</v>
      </c>
      <c r="R48" s="62">
        <v>115.66</v>
      </c>
      <c r="S48" s="62">
        <v>111.90000000000001</v>
      </c>
      <c r="T48" s="62">
        <v>113.89</v>
      </c>
      <c r="U48" s="62">
        <v>106.45</v>
      </c>
      <c r="V48" s="62">
        <v>107.39</v>
      </c>
      <c r="W48" s="62">
        <v>104.39</v>
      </c>
      <c r="X48" s="62">
        <v>110.51000000000001</v>
      </c>
      <c r="Y48" s="62">
        <v>113.98</v>
      </c>
      <c r="Z48" s="62">
        <v>104.43000000000001</v>
      </c>
      <c r="AA48" s="62">
        <v>101.12</v>
      </c>
      <c r="AB48" s="62">
        <v>102.79000000000001</v>
      </c>
      <c r="AC48" s="62">
        <v>103.79000000000001</v>
      </c>
      <c r="AD48" s="62">
        <v>107.28</v>
      </c>
      <c r="AE48" s="62">
        <v>111.81999999999999</v>
      </c>
      <c r="AF48" s="62">
        <v>110.45999999999999</v>
      </c>
      <c r="AG48" s="63">
        <v>109.69</v>
      </c>
      <c r="AH48" s="63">
        <v>111.03</v>
      </c>
    </row>
    <row r="49" ht="14.449999999999999" customHeight="1">
      <c r="A49" s="61" t="s">
        <v>93</v>
      </c>
      <c r="B49" s="62"/>
      <c r="C49" s="62"/>
      <c r="D49" s="62">
        <v>337.25</v>
      </c>
      <c r="E49" s="62">
        <v>196.02000000000001</v>
      </c>
      <c r="F49" s="62">
        <v>117.36</v>
      </c>
      <c r="G49" s="62">
        <v>106.88</v>
      </c>
      <c r="H49" s="62">
        <v>172.83000000000001</v>
      </c>
      <c r="I49" s="62">
        <v>152.33000000000001</v>
      </c>
      <c r="J49" s="62">
        <v>122.72</v>
      </c>
      <c r="K49" s="62">
        <v>138.66</v>
      </c>
      <c r="L49" s="62">
        <v>116.95</v>
      </c>
      <c r="M49" s="62">
        <v>113.86</v>
      </c>
      <c r="N49" s="62">
        <v>109.90000000000001</v>
      </c>
      <c r="O49" s="62">
        <v>115.45</v>
      </c>
      <c r="P49" s="62">
        <v>110.78</v>
      </c>
      <c r="Q49" s="62">
        <v>109.79000000000001</v>
      </c>
      <c r="R49" s="62">
        <v>116.86</v>
      </c>
      <c r="S49" s="62">
        <v>112</v>
      </c>
      <c r="T49" s="62">
        <v>106.06999999999999</v>
      </c>
      <c r="U49" s="62">
        <v>103.8</v>
      </c>
      <c r="V49" s="62">
        <v>105.23999999999999</v>
      </c>
      <c r="W49" s="62">
        <v>104.48999999999999</v>
      </c>
      <c r="X49" s="62">
        <v>108.12</v>
      </c>
      <c r="Y49" s="62">
        <v>117.54000000000001</v>
      </c>
      <c r="Z49" s="62">
        <v>102.59999999999999</v>
      </c>
      <c r="AA49" s="62">
        <v>104.03</v>
      </c>
      <c r="AB49" s="62">
        <v>101.92</v>
      </c>
      <c r="AC49" s="62">
        <v>103.34999999999999</v>
      </c>
      <c r="AD49" s="62">
        <v>105.81999999999999</v>
      </c>
      <c r="AE49" s="62">
        <v>108.88</v>
      </c>
      <c r="AF49" s="62">
        <v>118.64</v>
      </c>
      <c r="AG49" s="63">
        <v>107.14</v>
      </c>
      <c r="AH49" s="63">
        <v>108.73999999999999</v>
      </c>
    </row>
    <row r="50" ht="14.449999999999999" customHeight="1">
      <c r="A50" s="61" t="s">
        <v>94</v>
      </c>
      <c r="B50" s="62">
        <v>2190</v>
      </c>
      <c r="C50" s="62">
        <v>1013.09</v>
      </c>
      <c r="D50" s="62">
        <v>245.5</v>
      </c>
      <c r="E50" s="62">
        <v>261.60000000000002</v>
      </c>
      <c r="F50" s="62">
        <v>124.90000000000001</v>
      </c>
      <c r="G50" s="62">
        <v>116.84999999999999</v>
      </c>
      <c r="H50" s="62">
        <v>167.75999999999999</v>
      </c>
      <c r="I50" s="62">
        <v>135.30000000000001</v>
      </c>
      <c r="J50" s="62">
        <v>116.84</v>
      </c>
      <c r="K50" s="62">
        <v>122.48</v>
      </c>
      <c r="L50" s="62">
        <v>115.56</v>
      </c>
      <c r="M50" s="62">
        <v>108.84999999999999</v>
      </c>
      <c r="N50" s="62">
        <v>112.98999999999999</v>
      </c>
      <c r="O50" s="62">
        <v>114.11</v>
      </c>
      <c r="P50" s="62">
        <v>107.34999999999999</v>
      </c>
      <c r="Q50" s="62">
        <v>112.23</v>
      </c>
      <c r="R50" s="62">
        <v>116.05</v>
      </c>
      <c r="S50" s="62">
        <v>110.08</v>
      </c>
      <c r="T50" s="62">
        <v>111.36</v>
      </c>
      <c r="U50" s="62">
        <v>106.73999999999999</v>
      </c>
      <c r="V50" s="62">
        <v>108.75</v>
      </c>
      <c r="W50" s="62">
        <v>107.48999999999999</v>
      </c>
      <c r="X50" s="62">
        <v>108.45999999999999</v>
      </c>
      <c r="Y50" s="62">
        <v>115.3</v>
      </c>
      <c r="Z50" s="62">
        <v>106.13</v>
      </c>
      <c r="AA50" s="62">
        <v>102.48</v>
      </c>
      <c r="AB50" s="62">
        <v>103.47</v>
      </c>
      <c r="AC50" s="62">
        <v>103.69</v>
      </c>
      <c r="AD50" s="62">
        <v>105.39</v>
      </c>
      <c r="AE50" s="62">
        <v>108.17</v>
      </c>
      <c r="AF50" s="62">
        <v>111.90000000000001</v>
      </c>
      <c r="AG50" s="63">
        <v>107.05</v>
      </c>
      <c r="AH50" s="63">
        <v>108.98</v>
      </c>
    </row>
    <row r="51" ht="14.449999999999999" customHeight="1">
      <c r="A51" s="61" t="s">
        <v>95</v>
      </c>
      <c r="B51" s="62">
        <v>2598.9499999999998</v>
      </c>
      <c r="C51" s="62">
        <v>807.41999999999996</v>
      </c>
      <c r="D51" s="62">
        <v>250.53</v>
      </c>
      <c r="E51" s="62">
        <v>234.44</v>
      </c>
      <c r="F51" s="62">
        <v>118.89</v>
      </c>
      <c r="G51" s="62">
        <v>111.04000000000001</v>
      </c>
      <c r="H51" s="62">
        <v>173.33000000000001</v>
      </c>
      <c r="I51" s="62">
        <v>149.43000000000001</v>
      </c>
      <c r="J51" s="62">
        <v>113.39</v>
      </c>
      <c r="K51" s="62">
        <v>119.16</v>
      </c>
      <c r="L51" s="62">
        <v>119.22</v>
      </c>
      <c r="M51" s="62">
        <v>109.36</v>
      </c>
      <c r="N51" s="62">
        <v>112.09</v>
      </c>
      <c r="O51" s="62">
        <v>112.40000000000001</v>
      </c>
      <c r="P51" s="62">
        <v>110.31</v>
      </c>
      <c r="Q51" s="62">
        <v>114.86</v>
      </c>
      <c r="R51" s="62">
        <v>114.45</v>
      </c>
      <c r="S51" s="62">
        <v>110.09999999999999</v>
      </c>
      <c r="T51" s="62">
        <v>111.68000000000001</v>
      </c>
      <c r="U51" s="62">
        <v>105.13</v>
      </c>
      <c r="V51" s="62">
        <v>106.23999999999999</v>
      </c>
      <c r="W51" s="62">
        <v>107.43000000000001</v>
      </c>
      <c r="X51" s="62">
        <v>110.41</v>
      </c>
      <c r="Y51" s="62">
        <v>114.88</v>
      </c>
      <c r="Z51" s="62">
        <v>105.41</v>
      </c>
      <c r="AA51" s="62">
        <v>101.88</v>
      </c>
      <c r="AB51" s="62">
        <v>103.73999999999999</v>
      </c>
      <c r="AC51" s="62">
        <v>102.95</v>
      </c>
      <c r="AD51" s="62">
        <v>105.18000000000001</v>
      </c>
      <c r="AE51" s="62">
        <v>107.53</v>
      </c>
      <c r="AF51" s="62">
        <v>112.09999999999999</v>
      </c>
      <c r="AG51" s="63">
        <v>107.61</v>
      </c>
      <c r="AH51" s="63">
        <v>108.78</v>
      </c>
    </row>
    <row r="52" ht="14.449999999999999" customHeight="1">
      <c r="A52" s="61" t="s">
        <v>96</v>
      </c>
      <c r="B52" s="62">
        <v>2957.02</v>
      </c>
      <c r="C52" s="62">
        <v>991.24000000000001</v>
      </c>
      <c r="D52" s="62">
        <v>332.16000000000003</v>
      </c>
      <c r="E52" s="62">
        <v>238.19</v>
      </c>
      <c r="F52" s="62">
        <v>128.75</v>
      </c>
      <c r="G52" s="62">
        <v>113.02</v>
      </c>
      <c r="H52" s="62">
        <v>174.16999999999999</v>
      </c>
      <c r="I52" s="62">
        <v>137.08000000000001</v>
      </c>
      <c r="J52" s="62">
        <v>116.26000000000001</v>
      </c>
      <c r="K52" s="62">
        <v>117.47</v>
      </c>
      <c r="L52" s="62">
        <v>115.48999999999999</v>
      </c>
      <c r="M52" s="62">
        <v>107.84</v>
      </c>
      <c r="N52" s="62">
        <v>112.5</v>
      </c>
      <c r="O52" s="62">
        <v>111.44</v>
      </c>
      <c r="P52" s="62">
        <v>111.12</v>
      </c>
      <c r="Q52" s="62">
        <v>111.84</v>
      </c>
      <c r="R52" s="62">
        <v>114.25</v>
      </c>
      <c r="S52" s="62">
        <v>108.36</v>
      </c>
      <c r="T52" s="62">
        <v>110.65000000000001</v>
      </c>
      <c r="U52" s="62">
        <v>105.56</v>
      </c>
      <c r="V52" s="62">
        <v>106.34999999999999</v>
      </c>
      <c r="W52" s="62">
        <v>106.06</v>
      </c>
      <c r="X52" s="62">
        <v>110.23</v>
      </c>
      <c r="Y52" s="62">
        <v>113.56</v>
      </c>
      <c r="Z52" s="62">
        <v>104.84</v>
      </c>
      <c r="AA52" s="62">
        <v>102.27</v>
      </c>
      <c r="AB52" s="62">
        <v>103.40000000000001</v>
      </c>
      <c r="AC52" s="62">
        <v>101.87</v>
      </c>
      <c r="AD52" s="62">
        <v>105.05</v>
      </c>
      <c r="AE52" s="62">
        <v>109.18000000000001</v>
      </c>
      <c r="AF52" s="62">
        <v>111.2</v>
      </c>
      <c r="AG52" s="63">
        <v>107.06</v>
      </c>
      <c r="AH52" s="63">
        <v>109.70999999999999</v>
      </c>
    </row>
    <row r="53" ht="14.449999999999999" customHeight="1">
      <c r="A53" s="61" t="s">
        <v>97</v>
      </c>
      <c r="B53" s="62"/>
      <c r="C53" s="62"/>
      <c r="D53" s="62"/>
      <c r="E53" s="62"/>
      <c r="F53" s="62"/>
      <c r="G53" s="62"/>
      <c r="H53" s="62"/>
      <c r="I53" s="62"/>
      <c r="J53" s="62"/>
      <c r="K53" s="62"/>
      <c r="L53" s="62"/>
      <c r="M53" s="62"/>
      <c r="N53" s="62">
        <v>110.3</v>
      </c>
      <c r="O53" s="62">
        <v>109.72</v>
      </c>
      <c r="P53" s="62">
        <v>109.76000000000001</v>
      </c>
      <c r="Q53" s="62">
        <v>115.04000000000001</v>
      </c>
      <c r="R53" s="62">
        <v>120.52</v>
      </c>
      <c r="S53" s="62">
        <v>112.06</v>
      </c>
      <c r="T53" s="62">
        <v>112.06</v>
      </c>
      <c r="U53" s="62">
        <v>107.63</v>
      </c>
      <c r="V53" s="62">
        <v>106.09</v>
      </c>
      <c r="W53" s="62">
        <v>106.2</v>
      </c>
      <c r="X53" s="62">
        <v>111.14</v>
      </c>
      <c r="Y53" s="62">
        <v>114.83</v>
      </c>
      <c r="Z53" s="62">
        <v>105.25</v>
      </c>
      <c r="AA53" s="62">
        <v>102.04000000000001</v>
      </c>
      <c r="AB53" s="62">
        <v>103.53</v>
      </c>
      <c r="AC53" s="62">
        <v>102.97</v>
      </c>
      <c r="AD53" s="62">
        <v>105.04000000000001</v>
      </c>
      <c r="AE53" s="62">
        <v>107.63</v>
      </c>
      <c r="AF53" s="62">
        <v>112.88</v>
      </c>
      <c r="AG53" s="63">
        <v>104.91</v>
      </c>
      <c r="AH53" s="63">
        <v>109.48999999999999</v>
      </c>
    </row>
    <row r="54" ht="14.449999999999999" customHeight="1">
      <c r="A54" s="61" t="s">
        <v>98</v>
      </c>
      <c r="B54" s="62">
        <v>2994.5</v>
      </c>
      <c r="C54" s="62">
        <v>1138</v>
      </c>
      <c r="D54" s="62">
        <v>310.81999999999999</v>
      </c>
      <c r="E54" s="62">
        <v>241.38999999999999</v>
      </c>
      <c r="F54" s="62">
        <v>120.51000000000001</v>
      </c>
      <c r="G54" s="62">
        <v>117.59999999999999</v>
      </c>
      <c r="H54" s="62">
        <v>171.38999999999999</v>
      </c>
      <c r="I54" s="62">
        <v>140.80000000000001</v>
      </c>
      <c r="J54" s="62">
        <v>118.81</v>
      </c>
      <c r="K54" s="62">
        <v>119.83</v>
      </c>
      <c r="L54" s="62">
        <v>116.2</v>
      </c>
      <c r="M54" s="62">
        <v>112.93000000000001</v>
      </c>
      <c r="N54" s="62">
        <v>113.92</v>
      </c>
      <c r="O54" s="62">
        <v>110.45999999999999</v>
      </c>
      <c r="P54" s="62">
        <v>108.31</v>
      </c>
      <c r="Q54" s="62">
        <v>112.47</v>
      </c>
      <c r="R54" s="62">
        <v>115.06999999999999</v>
      </c>
      <c r="S54" s="62">
        <v>109.04000000000001</v>
      </c>
      <c r="T54" s="62">
        <v>110.05</v>
      </c>
      <c r="U54" s="62">
        <v>104</v>
      </c>
      <c r="V54" s="62">
        <v>106</v>
      </c>
      <c r="W54" s="62">
        <v>106.72</v>
      </c>
      <c r="X54" s="62">
        <v>108.61</v>
      </c>
      <c r="Y54" s="62">
        <v>114.92</v>
      </c>
      <c r="Z54" s="62">
        <v>105.64</v>
      </c>
      <c r="AA54" s="62">
        <v>102.86</v>
      </c>
      <c r="AB54" s="62">
        <v>104.45999999999999</v>
      </c>
      <c r="AC54" s="62">
        <v>103.08</v>
      </c>
      <c r="AD54" s="62">
        <v>105.70999999999999</v>
      </c>
      <c r="AE54" s="62">
        <v>109</v>
      </c>
      <c r="AF54" s="62">
        <v>111.17</v>
      </c>
      <c r="AG54" s="63">
        <v>108.45999999999999</v>
      </c>
      <c r="AH54" s="63">
        <v>110.19</v>
      </c>
    </row>
    <row r="55" s="54" customFormat="1" ht="14.449999999999999" customHeight="1">
      <c r="A55" s="58" t="s">
        <v>99</v>
      </c>
      <c r="B55" s="59"/>
      <c r="C55" s="59"/>
      <c r="D55" s="59"/>
      <c r="E55" s="59"/>
      <c r="F55" s="59"/>
      <c r="G55" s="59"/>
      <c r="H55" s="59"/>
      <c r="I55" s="59"/>
      <c r="J55" s="59">
        <v>121.18000000000001</v>
      </c>
      <c r="K55" s="59">
        <v>118.2</v>
      </c>
      <c r="L55" s="59">
        <v>115.19</v>
      </c>
      <c r="M55" s="59">
        <v>112.18000000000001</v>
      </c>
      <c r="N55" s="59">
        <v>112.40000000000001</v>
      </c>
      <c r="O55" s="59">
        <v>110.19</v>
      </c>
      <c r="P55" s="59">
        <v>108.68000000000001</v>
      </c>
      <c r="Q55" s="59">
        <v>113.06</v>
      </c>
      <c r="R55" s="59">
        <v>113.29000000000001</v>
      </c>
      <c r="S55" s="59">
        <v>107.92</v>
      </c>
      <c r="T55" s="59">
        <v>109.29000000000001</v>
      </c>
      <c r="U55" s="59">
        <v>106.15000000000001</v>
      </c>
      <c r="V55" s="59">
        <v>106.41</v>
      </c>
      <c r="W55" s="59">
        <v>106.27</v>
      </c>
      <c r="X55" s="59">
        <v>110.91</v>
      </c>
      <c r="Y55" s="59">
        <v>111.63</v>
      </c>
      <c r="Z55" s="59">
        <v>104.64</v>
      </c>
      <c r="AA55" s="59">
        <v>101.90000000000001</v>
      </c>
      <c r="AB55" s="59">
        <v>104.19</v>
      </c>
      <c r="AC55" s="59">
        <v>102.73</v>
      </c>
      <c r="AD55" s="59">
        <v>105.27</v>
      </c>
      <c r="AE55" s="59">
        <v>108.61</v>
      </c>
      <c r="AF55" s="59">
        <v>111.93000000000001</v>
      </c>
      <c r="AG55" s="60">
        <v>107.19</v>
      </c>
      <c r="AH55" s="60">
        <v>109.54000000000001</v>
      </c>
    </row>
    <row r="56" ht="14.449999999999999" customHeight="1">
      <c r="A56" s="61" t="s">
        <v>100</v>
      </c>
      <c r="B56" s="62">
        <v>3325.8600000000001</v>
      </c>
      <c r="C56" s="62">
        <v>859.45000000000005</v>
      </c>
      <c r="D56" s="62">
        <v>252.47999999999999</v>
      </c>
      <c r="E56" s="62">
        <v>226.40000000000001</v>
      </c>
      <c r="F56" s="62">
        <v>126.37</v>
      </c>
      <c r="G56" s="62">
        <v>108.70999999999999</v>
      </c>
      <c r="H56" s="62">
        <v>178.81999999999999</v>
      </c>
      <c r="I56" s="62">
        <v>139.24000000000001</v>
      </c>
      <c r="J56" s="62">
        <v>121.63</v>
      </c>
      <c r="K56" s="62">
        <v>117.40000000000001</v>
      </c>
      <c r="L56" s="62">
        <v>114.66</v>
      </c>
      <c r="M56" s="62">
        <v>111.13</v>
      </c>
      <c r="N56" s="62">
        <v>114.26000000000001</v>
      </c>
      <c r="O56" s="62">
        <v>110.84999999999999</v>
      </c>
      <c r="P56" s="62">
        <v>108.88</v>
      </c>
      <c r="Q56" s="62">
        <v>112.56</v>
      </c>
      <c r="R56" s="62">
        <v>112.42</v>
      </c>
      <c r="S56" s="62">
        <v>108.3</v>
      </c>
      <c r="T56" s="62">
        <v>109.64</v>
      </c>
      <c r="U56" s="62">
        <v>106.34999999999999</v>
      </c>
      <c r="V56" s="62">
        <v>106.23999999999999</v>
      </c>
      <c r="W56" s="62">
        <v>105.97</v>
      </c>
      <c r="X56" s="62">
        <v>111.17</v>
      </c>
      <c r="Y56" s="62">
        <v>110.92</v>
      </c>
      <c r="Z56" s="62">
        <v>104.94</v>
      </c>
      <c r="AA56" s="62">
        <v>101.59</v>
      </c>
      <c r="AB56" s="62">
        <v>104.27</v>
      </c>
      <c r="AC56" s="62">
        <v>102.87</v>
      </c>
      <c r="AD56" s="62">
        <v>105.02</v>
      </c>
      <c r="AE56" s="62">
        <v>108.70999999999999</v>
      </c>
      <c r="AF56" s="62">
        <v>111.26000000000001</v>
      </c>
      <c r="AG56" s="63">
        <v>106.87</v>
      </c>
      <c r="AH56" s="63">
        <v>108.87</v>
      </c>
    </row>
    <row r="57" ht="14.449999999999999" customHeight="1">
      <c r="A57" s="61" t="s">
        <v>101</v>
      </c>
      <c r="B57" s="62">
        <v>2921.4499999999998</v>
      </c>
      <c r="C57" s="62">
        <v>841.62</v>
      </c>
      <c r="D57" s="62">
        <v>323.57999999999998</v>
      </c>
      <c r="E57" s="62">
        <v>250.65000000000001</v>
      </c>
      <c r="F57" s="62">
        <v>127.08</v>
      </c>
      <c r="G57" s="62">
        <v>107.95999999999999</v>
      </c>
      <c r="H57" s="62">
        <v>179.59</v>
      </c>
      <c r="I57" s="62">
        <v>150.87</v>
      </c>
      <c r="J57" s="62">
        <v>121.73999999999999</v>
      </c>
      <c r="K57" s="62">
        <v>118.19</v>
      </c>
      <c r="L57" s="62">
        <v>114.90000000000001</v>
      </c>
      <c r="M57" s="62">
        <v>112.14</v>
      </c>
      <c r="N57" s="62">
        <v>111.62</v>
      </c>
      <c r="O57" s="62">
        <v>109.17</v>
      </c>
      <c r="P57" s="62">
        <v>107.42</v>
      </c>
      <c r="Q57" s="62">
        <v>113.25</v>
      </c>
      <c r="R57" s="62">
        <v>113.91</v>
      </c>
      <c r="S57" s="62">
        <v>108.48999999999999</v>
      </c>
      <c r="T57" s="62">
        <v>111.47</v>
      </c>
      <c r="U57" s="62">
        <v>105.98</v>
      </c>
      <c r="V57" s="62">
        <v>106.25</v>
      </c>
      <c r="W57" s="62">
        <v>106.54000000000001</v>
      </c>
      <c r="X57" s="62">
        <v>111.56</v>
      </c>
      <c r="Y57" s="62">
        <v>112.51000000000001</v>
      </c>
      <c r="Z57" s="62">
        <v>105.38</v>
      </c>
      <c r="AA57" s="62">
        <v>102.48</v>
      </c>
      <c r="AB57" s="62">
        <v>105.34999999999999</v>
      </c>
      <c r="AC57" s="62">
        <v>102.54000000000001</v>
      </c>
      <c r="AD57" s="62">
        <v>105.14</v>
      </c>
      <c r="AE57" s="62">
        <v>107.75</v>
      </c>
      <c r="AF57" s="62">
        <v>112.95</v>
      </c>
      <c r="AG57" s="63">
        <v>108.92</v>
      </c>
      <c r="AH57" s="63">
        <v>110.65000000000001</v>
      </c>
    </row>
    <row r="58" ht="14.449999999999999" customHeight="1">
      <c r="A58" s="61" t="s">
        <v>102</v>
      </c>
      <c r="B58" s="62">
        <v>1087.0799999999999</v>
      </c>
      <c r="C58" s="62">
        <v>1057.1800000000001</v>
      </c>
      <c r="D58" s="62">
        <v>366.24000000000001</v>
      </c>
      <c r="E58" s="62">
        <v>225.13999999999999</v>
      </c>
      <c r="F58" s="62">
        <v>125.76000000000001</v>
      </c>
      <c r="G58" s="62">
        <v>118.73999999999999</v>
      </c>
      <c r="H58" s="62">
        <v>174.19999999999999</v>
      </c>
      <c r="I58" s="62">
        <v>140.90000000000001</v>
      </c>
      <c r="J58" s="62">
        <v>128.03</v>
      </c>
      <c r="K58" s="62">
        <v>119.73999999999999</v>
      </c>
      <c r="L58" s="62">
        <v>118.17</v>
      </c>
      <c r="M58" s="62">
        <v>108.95</v>
      </c>
      <c r="N58" s="62">
        <v>116.97</v>
      </c>
      <c r="O58" s="62">
        <v>108.87</v>
      </c>
      <c r="P58" s="62">
        <v>108.08</v>
      </c>
      <c r="Q58" s="62">
        <v>112.3</v>
      </c>
      <c r="R58" s="62">
        <v>114.36</v>
      </c>
      <c r="S58" s="62">
        <v>109.05</v>
      </c>
      <c r="T58" s="62">
        <v>109.45</v>
      </c>
      <c r="U58" s="62">
        <v>105.14</v>
      </c>
      <c r="V58" s="62">
        <v>106.04000000000001</v>
      </c>
      <c r="W58" s="62">
        <v>106.27</v>
      </c>
      <c r="X58" s="62">
        <v>111.59</v>
      </c>
      <c r="Y58" s="62">
        <v>111.12</v>
      </c>
      <c r="Z58" s="62">
        <v>103.79000000000001</v>
      </c>
      <c r="AA58" s="62">
        <v>101.13</v>
      </c>
      <c r="AB58" s="62">
        <v>103.44</v>
      </c>
      <c r="AC58" s="62">
        <v>101.98</v>
      </c>
      <c r="AD58" s="62">
        <v>104.51000000000001</v>
      </c>
      <c r="AE58" s="62">
        <v>107.77</v>
      </c>
      <c r="AF58" s="62">
        <v>110.77</v>
      </c>
      <c r="AG58" s="63">
        <v>105.73</v>
      </c>
      <c r="AH58" s="63">
        <v>108.70999999999999</v>
      </c>
    </row>
    <row r="59" ht="14.449999999999999" customHeight="1">
      <c r="A59" s="61" t="s">
        <v>103</v>
      </c>
      <c r="B59" s="62">
        <v>1915.8199999999999</v>
      </c>
      <c r="C59" s="62">
        <v>896.59000000000003</v>
      </c>
      <c r="D59" s="62">
        <v>302.24000000000001</v>
      </c>
      <c r="E59" s="62">
        <v>233.69999999999999</v>
      </c>
      <c r="F59" s="62">
        <v>123.84999999999999</v>
      </c>
      <c r="G59" s="62">
        <v>117.51000000000001</v>
      </c>
      <c r="H59" s="62">
        <v>176.33000000000001</v>
      </c>
      <c r="I59" s="62">
        <v>138.46000000000001</v>
      </c>
      <c r="J59" s="62">
        <v>124.19</v>
      </c>
      <c r="K59" s="62">
        <v>117.43000000000001</v>
      </c>
      <c r="L59" s="62">
        <v>116.44</v>
      </c>
      <c r="M59" s="62">
        <v>112.34999999999999</v>
      </c>
      <c r="N59" s="62">
        <v>112.73999999999999</v>
      </c>
      <c r="O59" s="62">
        <v>108.81</v>
      </c>
      <c r="P59" s="62">
        <v>107.34999999999999</v>
      </c>
      <c r="Q59" s="62">
        <v>111.64</v>
      </c>
      <c r="R59" s="62">
        <v>111.79000000000001</v>
      </c>
      <c r="S59" s="62">
        <v>107.45999999999999</v>
      </c>
      <c r="T59" s="62">
        <v>108.23999999999999</v>
      </c>
      <c r="U59" s="62">
        <v>105.90000000000001</v>
      </c>
      <c r="V59" s="62">
        <v>106.44</v>
      </c>
      <c r="W59" s="62">
        <v>106.34</v>
      </c>
      <c r="X59" s="62">
        <v>109.68000000000001</v>
      </c>
      <c r="Y59" s="62">
        <v>110.73999999999999</v>
      </c>
      <c r="Z59" s="62">
        <v>103.93000000000001</v>
      </c>
      <c r="AA59" s="62">
        <v>102.19</v>
      </c>
      <c r="AB59" s="62">
        <v>103.73</v>
      </c>
      <c r="AC59" s="62">
        <v>102.84999999999999</v>
      </c>
      <c r="AD59" s="62">
        <v>104.78</v>
      </c>
      <c r="AE59" s="62">
        <v>108.66</v>
      </c>
      <c r="AF59" s="62">
        <v>111.37</v>
      </c>
      <c r="AG59" s="63">
        <v>107.06</v>
      </c>
      <c r="AH59" s="63">
        <v>109.66</v>
      </c>
    </row>
    <row r="60" ht="14.449999999999999" customHeight="1">
      <c r="A60" s="61" t="s">
        <v>104</v>
      </c>
      <c r="B60" s="62">
        <v>3880.3000000000002</v>
      </c>
      <c r="C60" s="62">
        <v>926.5</v>
      </c>
      <c r="D60" s="62">
        <v>306</v>
      </c>
      <c r="E60" s="62">
        <v>228.80000000000001</v>
      </c>
      <c r="F60" s="62">
        <v>125.56</v>
      </c>
      <c r="G60" s="62">
        <v>111.98999999999999</v>
      </c>
      <c r="H60" s="62">
        <v>164.47</v>
      </c>
      <c r="I60" s="62">
        <v>142.83000000000001</v>
      </c>
      <c r="J60" s="62">
        <v>122.2</v>
      </c>
      <c r="K60" s="62">
        <v>120.40000000000001</v>
      </c>
      <c r="L60" s="62">
        <v>117.98</v>
      </c>
      <c r="M60" s="62">
        <v>112.48999999999999</v>
      </c>
      <c r="N60" s="62">
        <v>112.06</v>
      </c>
      <c r="O60" s="62">
        <v>109.27</v>
      </c>
      <c r="P60" s="62">
        <v>109.3</v>
      </c>
      <c r="Q60" s="62">
        <v>113.88</v>
      </c>
      <c r="R60" s="62">
        <v>113.7</v>
      </c>
      <c r="S60" s="62">
        <v>109.63</v>
      </c>
      <c r="T60" s="62">
        <v>110.94</v>
      </c>
      <c r="U60" s="62">
        <v>106.72</v>
      </c>
      <c r="V60" s="62">
        <v>107.19</v>
      </c>
      <c r="W60" s="62">
        <v>106.52</v>
      </c>
      <c r="X60" s="62">
        <v>109.58</v>
      </c>
      <c r="Y60" s="62">
        <v>111.29000000000001</v>
      </c>
      <c r="Z60" s="62">
        <v>103.73</v>
      </c>
      <c r="AA60" s="62">
        <v>101.41</v>
      </c>
      <c r="AB60" s="62">
        <v>103.75</v>
      </c>
      <c r="AC60" s="62">
        <v>102.43000000000001</v>
      </c>
      <c r="AD60" s="62">
        <v>105.15000000000001</v>
      </c>
      <c r="AE60" s="62">
        <v>108.70999999999999</v>
      </c>
      <c r="AF60" s="62">
        <v>112.83</v>
      </c>
      <c r="AG60" s="63">
        <v>107.44</v>
      </c>
      <c r="AH60" s="63">
        <v>110.38</v>
      </c>
    </row>
    <row r="61" ht="14.449999999999999" customHeight="1">
      <c r="A61" s="61" t="s">
        <v>105</v>
      </c>
      <c r="B61" s="62">
        <v>2027.1099999999999</v>
      </c>
      <c r="C61" s="62">
        <v>914.36000000000001</v>
      </c>
      <c r="D61" s="62">
        <v>310.94</v>
      </c>
      <c r="E61" s="62">
        <v>251.72999999999999</v>
      </c>
      <c r="F61" s="62">
        <v>125.23999999999999</v>
      </c>
      <c r="G61" s="62">
        <v>111.69</v>
      </c>
      <c r="H61" s="62">
        <v>167.86000000000001</v>
      </c>
      <c r="I61" s="62">
        <v>141.08000000000001</v>
      </c>
      <c r="J61" s="62">
        <v>126.22</v>
      </c>
      <c r="K61" s="62">
        <v>119.09999999999999</v>
      </c>
      <c r="L61" s="62">
        <v>117.31999999999999</v>
      </c>
      <c r="M61" s="62">
        <v>113.25</v>
      </c>
      <c r="N61" s="62">
        <v>110.70999999999999</v>
      </c>
      <c r="O61" s="62">
        <v>107.52</v>
      </c>
      <c r="P61" s="62">
        <v>108.43000000000001</v>
      </c>
      <c r="Q61" s="62">
        <v>113.45999999999999</v>
      </c>
      <c r="R61" s="62">
        <v>114.23999999999999</v>
      </c>
      <c r="S61" s="62">
        <v>106.26000000000001</v>
      </c>
      <c r="T61" s="62">
        <v>109.84</v>
      </c>
      <c r="U61" s="62">
        <v>106.15000000000001</v>
      </c>
      <c r="V61" s="62">
        <v>105.84</v>
      </c>
      <c r="W61" s="62">
        <v>106.33</v>
      </c>
      <c r="X61" s="62">
        <v>110.94</v>
      </c>
      <c r="Y61" s="62">
        <v>111.45999999999999</v>
      </c>
      <c r="Z61" s="62">
        <v>104.06</v>
      </c>
      <c r="AA61" s="62">
        <v>101.34999999999999</v>
      </c>
      <c r="AB61" s="62">
        <v>104.70999999999999</v>
      </c>
      <c r="AC61" s="62">
        <v>102</v>
      </c>
      <c r="AD61" s="62">
        <v>105.20999999999999</v>
      </c>
      <c r="AE61" s="62">
        <v>108.86</v>
      </c>
      <c r="AF61" s="62">
        <v>112.23999999999999</v>
      </c>
      <c r="AG61" s="63">
        <v>107.26000000000001</v>
      </c>
      <c r="AH61" s="63">
        <v>111.04000000000001</v>
      </c>
    </row>
    <row r="62" ht="14.449999999999999" customHeight="1">
      <c r="A62" s="61" t="s">
        <v>106</v>
      </c>
      <c r="B62" s="62">
        <v>2411</v>
      </c>
      <c r="C62" s="62">
        <v>763.20000000000005</v>
      </c>
      <c r="D62" s="62">
        <v>301.62</v>
      </c>
      <c r="E62" s="62">
        <v>236.40000000000001</v>
      </c>
      <c r="F62" s="62">
        <v>125.34999999999999</v>
      </c>
      <c r="G62" s="62">
        <v>110.52</v>
      </c>
      <c r="H62" s="62">
        <v>183.72999999999999</v>
      </c>
      <c r="I62" s="62">
        <v>139.13</v>
      </c>
      <c r="J62" s="62">
        <v>124.48</v>
      </c>
      <c r="K62" s="62">
        <v>122.54000000000001</v>
      </c>
      <c r="L62" s="62">
        <v>116.04000000000001</v>
      </c>
      <c r="M62" s="62">
        <v>114.56</v>
      </c>
      <c r="N62" s="62">
        <v>112.62</v>
      </c>
      <c r="O62" s="62">
        <v>110.42</v>
      </c>
      <c r="P62" s="62">
        <v>108.98</v>
      </c>
      <c r="Q62" s="62">
        <v>116.36</v>
      </c>
      <c r="R62" s="62">
        <v>115.34</v>
      </c>
      <c r="S62" s="62">
        <v>108.88</v>
      </c>
      <c r="T62" s="62">
        <v>110.23</v>
      </c>
      <c r="U62" s="62">
        <v>106.66</v>
      </c>
      <c r="V62" s="62">
        <v>107.3</v>
      </c>
      <c r="W62" s="62">
        <v>106.5</v>
      </c>
      <c r="X62" s="62">
        <v>110.44</v>
      </c>
      <c r="Y62" s="62">
        <v>112.56</v>
      </c>
      <c r="Z62" s="62">
        <v>105.39</v>
      </c>
      <c r="AA62" s="62">
        <v>101.43000000000001</v>
      </c>
      <c r="AB62" s="62">
        <v>103.8</v>
      </c>
      <c r="AC62" s="62">
        <v>103.05</v>
      </c>
      <c r="AD62" s="62">
        <v>104.5</v>
      </c>
      <c r="AE62" s="62">
        <v>108.86</v>
      </c>
      <c r="AF62" s="62">
        <v>112.43000000000001</v>
      </c>
      <c r="AG62" s="63">
        <v>107.73999999999999</v>
      </c>
      <c r="AH62" s="63">
        <v>109.86</v>
      </c>
    </row>
    <row r="63" ht="14.449999999999999" customHeight="1">
      <c r="A63" s="61" t="s">
        <v>107</v>
      </c>
      <c r="B63" s="62">
        <v>1995.8399999999999</v>
      </c>
      <c r="C63" s="62">
        <v>925.10000000000002</v>
      </c>
      <c r="D63" s="62">
        <v>291.32999999999998</v>
      </c>
      <c r="E63" s="62">
        <v>233.52000000000001</v>
      </c>
      <c r="F63" s="62">
        <v>120.73</v>
      </c>
      <c r="G63" s="62">
        <v>112.77</v>
      </c>
      <c r="H63" s="62">
        <v>162.91999999999999</v>
      </c>
      <c r="I63" s="62">
        <v>140.88</v>
      </c>
      <c r="J63" s="62">
        <v>122.55</v>
      </c>
      <c r="K63" s="62">
        <v>117.25</v>
      </c>
      <c r="L63" s="62">
        <v>113.94</v>
      </c>
      <c r="M63" s="62">
        <v>113.25</v>
      </c>
      <c r="N63" s="62">
        <v>111.61</v>
      </c>
      <c r="O63" s="62">
        <v>111.25</v>
      </c>
      <c r="P63" s="62">
        <v>109.55</v>
      </c>
      <c r="Q63" s="62">
        <v>112.78</v>
      </c>
      <c r="R63" s="62">
        <v>114.20999999999999</v>
      </c>
      <c r="S63" s="62">
        <v>108.53</v>
      </c>
      <c r="T63" s="62">
        <v>110.89</v>
      </c>
      <c r="U63" s="62">
        <v>106.68000000000001</v>
      </c>
      <c r="V63" s="62">
        <v>106.86</v>
      </c>
      <c r="W63" s="62">
        <v>107.31</v>
      </c>
      <c r="X63" s="62">
        <v>111</v>
      </c>
      <c r="Y63" s="62">
        <v>111.13</v>
      </c>
      <c r="Z63" s="62">
        <v>104.56</v>
      </c>
      <c r="AA63" s="62">
        <v>102.01000000000001</v>
      </c>
      <c r="AB63" s="62">
        <v>104.3</v>
      </c>
      <c r="AC63" s="62">
        <v>102.67</v>
      </c>
      <c r="AD63" s="62">
        <v>105.27</v>
      </c>
      <c r="AE63" s="62">
        <v>109.23999999999999</v>
      </c>
      <c r="AF63" s="62">
        <v>112.52</v>
      </c>
      <c r="AG63" s="63">
        <v>108.08</v>
      </c>
      <c r="AH63" s="63">
        <v>110.23999999999999</v>
      </c>
    </row>
    <row r="64" ht="14.449999999999999" customHeight="1">
      <c r="A64" s="61" t="s">
        <v>108</v>
      </c>
      <c r="B64" s="62">
        <v>2059.6900000000001</v>
      </c>
      <c r="C64" s="62">
        <v>905.63</v>
      </c>
      <c r="D64" s="62">
        <v>315.75999999999999</v>
      </c>
      <c r="E64" s="62">
        <v>212.43000000000001</v>
      </c>
      <c r="F64" s="62">
        <v>132.83000000000001</v>
      </c>
      <c r="G64" s="62">
        <v>109.12</v>
      </c>
      <c r="H64" s="62">
        <v>199.74000000000001</v>
      </c>
      <c r="I64" s="62">
        <v>142.25999999999999</v>
      </c>
      <c r="J64" s="62">
        <v>121.72</v>
      </c>
      <c r="K64" s="62">
        <v>119.70999999999999</v>
      </c>
      <c r="L64" s="62">
        <v>115.41</v>
      </c>
      <c r="M64" s="62">
        <v>115.34</v>
      </c>
      <c r="N64" s="62">
        <v>114.31999999999999</v>
      </c>
      <c r="O64" s="62">
        <v>111.94</v>
      </c>
      <c r="P64" s="62">
        <v>110.56999999999999</v>
      </c>
      <c r="Q64" s="62">
        <v>116.09</v>
      </c>
      <c r="R64" s="62">
        <v>115.31999999999999</v>
      </c>
      <c r="S64" s="62">
        <v>108.37</v>
      </c>
      <c r="T64" s="62">
        <v>109.90000000000001</v>
      </c>
      <c r="U64" s="62">
        <v>106.68000000000001</v>
      </c>
      <c r="V64" s="62">
        <v>106.84999999999999</v>
      </c>
      <c r="W64" s="62">
        <v>106.90000000000001</v>
      </c>
      <c r="X64" s="62">
        <v>111.38</v>
      </c>
      <c r="Y64" s="62">
        <v>112.15000000000001</v>
      </c>
      <c r="Z64" s="62">
        <v>105.36</v>
      </c>
      <c r="AA64" s="62">
        <v>103.11</v>
      </c>
      <c r="AB64" s="62">
        <v>104.7</v>
      </c>
      <c r="AC64" s="62">
        <v>103.02</v>
      </c>
      <c r="AD64" s="62">
        <v>105.77</v>
      </c>
      <c r="AE64" s="62">
        <v>108.06</v>
      </c>
      <c r="AF64" s="62">
        <v>111.48</v>
      </c>
      <c r="AG64" s="63">
        <v>106.90000000000001</v>
      </c>
      <c r="AH64" s="63">
        <v>108.88</v>
      </c>
    </row>
    <row r="65" ht="14.449999999999999" customHeight="1">
      <c r="A65" s="61" t="s">
        <v>109</v>
      </c>
      <c r="B65" s="62">
        <v>2773.1900000000001</v>
      </c>
      <c r="C65" s="62">
        <v>1191.26</v>
      </c>
      <c r="D65" s="62">
        <v>305.51999999999998</v>
      </c>
      <c r="E65" s="62">
        <v>245.08000000000001</v>
      </c>
      <c r="F65" s="62">
        <v>119.15000000000001</v>
      </c>
      <c r="G65" s="62">
        <v>110.06999999999999</v>
      </c>
      <c r="H65" s="62">
        <v>178.47</v>
      </c>
      <c r="I65" s="62">
        <v>139.66999999999999</v>
      </c>
      <c r="J65" s="62">
        <v>118.70999999999999</v>
      </c>
      <c r="K65" s="62">
        <v>115.77</v>
      </c>
      <c r="L65" s="62">
        <v>113.62</v>
      </c>
      <c r="M65" s="62">
        <v>110.11</v>
      </c>
      <c r="N65" s="62">
        <v>110.16</v>
      </c>
      <c r="O65" s="62">
        <v>110.48</v>
      </c>
      <c r="P65" s="62">
        <v>108.73</v>
      </c>
      <c r="Q65" s="62">
        <v>111.81999999999999</v>
      </c>
      <c r="R65" s="62">
        <v>112.54000000000001</v>
      </c>
      <c r="S65" s="62">
        <v>107.70999999999999</v>
      </c>
      <c r="T65" s="62">
        <v>109.18000000000001</v>
      </c>
      <c r="U65" s="62">
        <v>105.68000000000001</v>
      </c>
      <c r="V65" s="62">
        <v>106.34</v>
      </c>
      <c r="W65" s="62">
        <v>106.04000000000001</v>
      </c>
      <c r="X65" s="62">
        <v>110.90000000000001</v>
      </c>
      <c r="Y65" s="62">
        <v>110.42</v>
      </c>
      <c r="Z65" s="62">
        <v>103.54000000000001</v>
      </c>
      <c r="AA65" s="62">
        <v>101.93000000000001</v>
      </c>
      <c r="AB65" s="62">
        <v>104.28</v>
      </c>
      <c r="AC65" s="62">
        <v>102.42</v>
      </c>
      <c r="AD65" s="62">
        <v>104.79000000000001</v>
      </c>
      <c r="AE65" s="62">
        <v>108.55</v>
      </c>
      <c r="AF65" s="62">
        <v>112</v>
      </c>
      <c r="AG65" s="63">
        <v>107.25</v>
      </c>
      <c r="AH65" s="63">
        <v>109.75</v>
      </c>
    </row>
    <row r="66" ht="14.449999999999999" customHeight="1">
      <c r="A66" s="61" t="s">
        <v>110</v>
      </c>
      <c r="B66" s="62">
        <v>1401.75</v>
      </c>
      <c r="C66" s="62">
        <v>977.88999999999999</v>
      </c>
      <c r="D66" s="62">
        <v>308.82999999999998</v>
      </c>
      <c r="E66" s="62">
        <v>240.63</v>
      </c>
      <c r="F66" s="62">
        <v>126.84999999999999</v>
      </c>
      <c r="G66" s="62">
        <v>109.04000000000001</v>
      </c>
      <c r="H66" s="62">
        <v>175.74000000000001</v>
      </c>
      <c r="I66" s="62">
        <v>148.38</v>
      </c>
      <c r="J66" s="62">
        <v>120.56999999999999</v>
      </c>
      <c r="K66" s="62">
        <v>118.45</v>
      </c>
      <c r="L66" s="62">
        <v>115.09</v>
      </c>
      <c r="M66" s="62">
        <v>109.89</v>
      </c>
      <c r="N66" s="62">
        <v>114.78</v>
      </c>
      <c r="O66" s="62">
        <v>111.31999999999999</v>
      </c>
      <c r="P66" s="62">
        <v>110.05</v>
      </c>
      <c r="Q66" s="62">
        <v>113.91</v>
      </c>
      <c r="R66" s="62">
        <v>115.22</v>
      </c>
      <c r="S66" s="62">
        <v>108.17</v>
      </c>
      <c r="T66" s="62">
        <v>109.83</v>
      </c>
      <c r="U66" s="62">
        <v>105.59</v>
      </c>
      <c r="V66" s="62">
        <v>105.81</v>
      </c>
      <c r="W66" s="62">
        <v>106.18000000000001</v>
      </c>
      <c r="X66" s="62">
        <v>110.88</v>
      </c>
      <c r="Y66" s="62">
        <v>111.31999999999999</v>
      </c>
      <c r="Z66" s="62">
        <v>104.16</v>
      </c>
      <c r="AA66" s="62">
        <v>101.55</v>
      </c>
      <c r="AB66" s="62">
        <v>104.15000000000001</v>
      </c>
      <c r="AC66" s="62">
        <v>102.47</v>
      </c>
      <c r="AD66" s="62">
        <v>106.12</v>
      </c>
      <c r="AE66" s="62">
        <v>108.29000000000001</v>
      </c>
      <c r="AF66" s="62">
        <v>112.34999999999999</v>
      </c>
      <c r="AG66" s="63">
        <v>106.86</v>
      </c>
      <c r="AH66" s="63">
        <v>109.73</v>
      </c>
    </row>
    <row r="67" ht="14.449999999999999" customHeight="1">
      <c r="A67" s="61" t="s">
        <v>111</v>
      </c>
      <c r="B67" s="62">
        <v>2590.5700000000002</v>
      </c>
      <c r="C67" s="62">
        <v>1119.4000000000001</v>
      </c>
      <c r="D67" s="62">
        <v>309.57999999999998</v>
      </c>
      <c r="E67" s="62">
        <v>234.53</v>
      </c>
      <c r="F67" s="62">
        <v>122.39</v>
      </c>
      <c r="G67" s="62">
        <v>112.47</v>
      </c>
      <c r="H67" s="62">
        <v>183.22999999999999</v>
      </c>
      <c r="I67" s="62">
        <v>132.50999999999999</v>
      </c>
      <c r="J67" s="62">
        <v>119.92</v>
      </c>
      <c r="K67" s="62">
        <v>116.66</v>
      </c>
      <c r="L67" s="62">
        <v>117.16</v>
      </c>
      <c r="M67" s="62">
        <v>112.7</v>
      </c>
      <c r="N67" s="62">
        <v>112.73999999999999</v>
      </c>
      <c r="O67" s="62">
        <v>111.43000000000001</v>
      </c>
      <c r="P67" s="62">
        <v>108.73</v>
      </c>
      <c r="Q67" s="62">
        <v>111.86</v>
      </c>
      <c r="R67" s="62">
        <v>112.69</v>
      </c>
      <c r="S67" s="62">
        <v>108.05</v>
      </c>
      <c r="T67" s="62">
        <v>107.83</v>
      </c>
      <c r="U67" s="62">
        <v>105.69</v>
      </c>
      <c r="V67" s="62">
        <v>105.81</v>
      </c>
      <c r="W67" s="62">
        <v>105.59999999999999</v>
      </c>
      <c r="X67" s="62">
        <v>111.78</v>
      </c>
      <c r="Y67" s="62">
        <v>112.73</v>
      </c>
      <c r="Z67" s="62">
        <v>105.19</v>
      </c>
      <c r="AA67" s="62">
        <v>101.51000000000001</v>
      </c>
      <c r="AB67" s="62">
        <v>104.45</v>
      </c>
      <c r="AC67" s="62">
        <v>103.02</v>
      </c>
      <c r="AD67" s="62">
        <v>105.56</v>
      </c>
      <c r="AE67" s="62">
        <v>108.81999999999999</v>
      </c>
      <c r="AF67" s="62">
        <v>112.66</v>
      </c>
      <c r="AG67" s="63">
        <v>107.48999999999999</v>
      </c>
      <c r="AH67" s="63">
        <v>109.77</v>
      </c>
    </row>
    <row r="68" ht="14.449999999999999" customHeight="1">
      <c r="A68" s="61" t="s">
        <v>112</v>
      </c>
      <c r="B68" s="62">
        <v>1561.29</v>
      </c>
      <c r="C68" s="62">
        <v>788.87</v>
      </c>
      <c r="D68" s="62">
        <v>305.43000000000001</v>
      </c>
      <c r="E68" s="62">
        <v>226.84999999999999</v>
      </c>
      <c r="F68" s="62">
        <v>129.72</v>
      </c>
      <c r="G68" s="62">
        <v>115.26000000000001</v>
      </c>
      <c r="H68" s="62">
        <v>184.13999999999999</v>
      </c>
      <c r="I68" s="62">
        <v>138.87</v>
      </c>
      <c r="J68" s="62">
        <v>118.98</v>
      </c>
      <c r="K68" s="62">
        <v>119.02</v>
      </c>
      <c r="L68" s="62">
        <v>111.81</v>
      </c>
      <c r="M68" s="62">
        <v>110.15000000000001</v>
      </c>
      <c r="N68" s="62">
        <v>110.73999999999999</v>
      </c>
      <c r="O68" s="62">
        <v>108.43000000000001</v>
      </c>
      <c r="P68" s="62">
        <v>108.34</v>
      </c>
      <c r="Q68" s="62">
        <v>111.76000000000001</v>
      </c>
      <c r="R68" s="62">
        <v>111.65000000000001</v>
      </c>
      <c r="S68" s="62">
        <v>108.45</v>
      </c>
      <c r="T68" s="62">
        <v>108.51000000000001</v>
      </c>
      <c r="U68" s="62">
        <v>105.34</v>
      </c>
      <c r="V68" s="62">
        <v>105.97</v>
      </c>
      <c r="W68" s="62">
        <v>106.18000000000001</v>
      </c>
      <c r="X68" s="62">
        <v>110.93000000000001</v>
      </c>
      <c r="Y68" s="62">
        <v>111.68000000000001</v>
      </c>
      <c r="Z68" s="62">
        <v>103.93000000000001</v>
      </c>
      <c r="AA68" s="62">
        <v>101.23999999999999</v>
      </c>
      <c r="AB68" s="62">
        <v>104.23999999999999</v>
      </c>
      <c r="AC68" s="62">
        <v>102.53</v>
      </c>
      <c r="AD68" s="62">
        <v>106.69</v>
      </c>
      <c r="AE68" s="62">
        <v>108.73</v>
      </c>
      <c r="AF68" s="62">
        <v>111.27</v>
      </c>
      <c r="AG68" s="63">
        <v>106.64</v>
      </c>
      <c r="AH68" s="63">
        <v>109.2</v>
      </c>
    </row>
    <row r="69" ht="14.449999999999999" customHeight="1">
      <c r="A69" s="61" t="s">
        <v>113</v>
      </c>
      <c r="B69" s="62">
        <v>2197.6999999999998</v>
      </c>
      <c r="C69" s="62">
        <v>858.83000000000004</v>
      </c>
      <c r="D69" s="62">
        <v>276.13999999999999</v>
      </c>
      <c r="E69" s="62">
        <v>231.69999999999999</v>
      </c>
      <c r="F69" s="62">
        <v>128.50999999999999</v>
      </c>
      <c r="G69" s="62">
        <v>123.05</v>
      </c>
      <c r="H69" s="62">
        <v>163.22</v>
      </c>
      <c r="I69" s="62">
        <v>143.43000000000001</v>
      </c>
      <c r="J69" s="62">
        <v>123.45</v>
      </c>
      <c r="K69" s="62">
        <v>128.09</v>
      </c>
      <c r="L69" s="62">
        <v>118.01000000000001</v>
      </c>
      <c r="M69" s="62">
        <v>114.55</v>
      </c>
      <c r="N69" s="62">
        <v>114.88</v>
      </c>
      <c r="O69" s="62">
        <v>110.83</v>
      </c>
      <c r="P69" s="62">
        <v>108.54000000000001</v>
      </c>
      <c r="Q69" s="62">
        <v>113.77</v>
      </c>
      <c r="R69" s="62">
        <v>114.09999999999999</v>
      </c>
      <c r="S69" s="62">
        <v>107.55</v>
      </c>
      <c r="T69" s="62">
        <v>110.56999999999999</v>
      </c>
      <c r="U69" s="62">
        <v>106.66</v>
      </c>
      <c r="V69" s="62">
        <v>106.48</v>
      </c>
      <c r="W69" s="62">
        <v>106.37</v>
      </c>
      <c r="X69" s="62">
        <v>111.42</v>
      </c>
      <c r="Y69" s="62">
        <v>113.78</v>
      </c>
      <c r="Z69" s="62">
        <v>105.48</v>
      </c>
      <c r="AA69" s="62">
        <v>102.51000000000001</v>
      </c>
      <c r="AB69" s="62">
        <v>104.51000000000001</v>
      </c>
      <c r="AC69" s="62">
        <v>102.89</v>
      </c>
      <c r="AD69" s="62">
        <v>105.72</v>
      </c>
      <c r="AE69" s="62">
        <v>108.76000000000001</v>
      </c>
      <c r="AF69" s="62">
        <v>113.5</v>
      </c>
      <c r="AG69" s="63">
        <v>107.45999999999999</v>
      </c>
      <c r="AH69" s="63">
        <v>109.42</v>
      </c>
    </row>
    <row r="70" s="54" customFormat="1" ht="14.449999999999999" customHeight="1">
      <c r="A70" s="58" t="s">
        <v>114</v>
      </c>
      <c r="B70" s="59"/>
      <c r="C70" s="59"/>
      <c r="D70" s="59"/>
      <c r="E70" s="59"/>
      <c r="F70" s="59"/>
      <c r="G70" s="59"/>
      <c r="H70" s="59"/>
      <c r="I70" s="59"/>
      <c r="J70" s="59">
        <v>122.18000000000001</v>
      </c>
      <c r="K70" s="59">
        <v>120.5</v>
      </c>
      <c r="L70" s="59">
        <v>113.66</v>
      </c>
      <c r="M70" s="59">
        <v>110.34</v>
      </c>
      <c r="N70" s="59">
        <v>110.40000000000001</v>
      </c>
      <c r="O70" s="59">
        <v>111.69</v>
      </c>
      <c r="P70" s="59">
        <v>110.15000000000001</v>
      </c>
      <c r="Q70" s="59">
        <v>110.88</v>
      </c>
      <c r="R70" s="59">
        <v>112.59999999999999</v>
      </c>
      <c r="S70" s="59">
        <v>108.81999999999999</v>
      </c>
      <c r="T70" s="59">
        <v>109.84</v>
      </c>
      <c r="U70" s="59">
        <v>106.39</v>
      </c>
      <c r="V70" s="59">
        <v>106.42</v>
      </c>
      <c r="W70" s="59">
        <v>106.16</v>
      </c>
      <c r="X70" s="59">
        <v>109.84999999999999</v>
      </c>
      <c r="Y70" s="59">
        <v>113.03</v>
      </c>
      <c r="Z70" s="59">
        <v>105.73999999999999</v>
      </c>
      <c r="AA70" s="59">
        <v>102.41</v>
      </c>
      <c r="AB70" s="59">
        <v>103.27</v>
      </c>
      <c r="AC70" s="59">
        <v>103.11</v>
      </c>
      <c r="AD70" s="59">
        <v>104.20999999999999</v>
      </c>
      <c r="AE70" s="59">
        <v>107.03</v>
      </c>
      <c r="AF70" s="59">
        <v>109.94</v>
      </c>
      <c r="AG70" s="60">
        <v>106.36</v>
      </c>
      <c r="AH70" s="60">
        <v>108.83</v>
      </c>
    </row>
    <row r="71" ht="14.449999999999999" customHeight="1">
      <c r="A71" s="61" t="s">
        <v>115</v>
      </c>
      <c r="B71" s="62">
        <v>3015.6599999999999</v>
      </c>
      <c r="C71" s="62">
        <v>997.09000000000003</v>
      </c>
      <c r="D71" s="62">
        <v>319.29000000000002</v>
      </c>
      <c r="E71" s="62">
        <v>246.15000000000001</v>
      </c>
      <c r="F71" s="62">
        <v>124.44</v>
      </c>
      <c r="G71" s="62">
        <v>115.89</v>
      </c>
      <c r="H71" s="62">
        <v>173.80000000000001</v>
      </c>
      <c r="I71" s="62">
        <v>139.19999999999999</v>
      </c>
      <c r="J71" s="62">
        <v>119.31</v>
      </c>
      <c r="K71" s="62">
        <v>127.83</v>
      </c>
      <c r="L71" s="62">
        <v>113.91</v>
      </c>
      <c r="M71" s="62">
        <v>111.40000000000001</v>
      </c>
      <c r="N71" s="62">
        <v>109.56</v>
      </c>
      <c r="O71" s="62">
        <v>111.67</v>
      </c>
      <c r="P71" s="62">
        <v>111.34999999999999</v>
      </c>
      <c r="Q71" s="62">
        <v>112.26000000000001</v>
      </c>
      <c r="R71" s="62">
        <v>114.48</v>
      </c>
      <c r="S71" s="62">
        <v>109.53</v>
      </c>
      <c r="T71" s="62">
        <v>110.08</v>
      </c>
      <c r="U71" s="62">
        <v>107</v>
      </c>
      <c r="V71" s="62">
        <v>107.31999999999999</v>
      </c>
      <c r="W71" s="62">
        <v>105.88</v>
      </c>
      <c r="X71" s="62">
        <v>112.02</v>
      </c>
      <c r="Y71" s="62">
        <v>114.01000000000001</v>
      </c>
      <c r="Z71" s="62">
        <v>105.58</v>
      </c>
      <c r="AA71" s="62">
        <v>102.45999999999999</v>
      </c>
      <c r="AB71" s="62">
        <v>104.36</v>
      </c>
      <c r="AC71" s="62">
        <v>103.20999999999999</v>
      </c>
      <c r="AD71" s="62">
        <v>105.91</v>
      </c>
      <c r="AE71" s="62">
        <v>109.01000000000001</v>
      </c>
      <c r="AF71" s="62">
        <v>111.33</v>
      </c>
      <c r="AG71" s="63">
        <v>107.26000000000001</v>
      </c>
      <c r="AH71" s="63">
        <v>109.56</v>
      </c>
    </row>
    <row r="72" ht="14.449999999999999" customHeight="1">
      <c r="A72" s="61" t="s">
        <v>116</v>
      </c>
      <c r="B72" s="62">
        <v>2486.5100000000002</v>
      </c>
      <c r="C72" s="62">
        <v>851.72000000000003</v>
      </c>
      <c r="D72" s="62">
        <v>295.47000000000003</v>
      </c>
      <c r="E72" s="62">
        <v>214.30000000000001</v>
      </c>
      <c r="F72" s="62">
        <v>126.33</v>
      </c>
      <c r="G72" s="62">
        <v>110.58</v>
      </c>
      <c r="H72" s="62">
        <v>194.46000000000001</v>
      </c>
      <c r="I72" s="62">
        <v>135.06</v>
      </c>
      <c r="J72" s="62">
        <v>123.93000000000001</v>
      </c>
      <c r="K72" s="62">
        <v>120.14</v>
      </c>
      <c r="L72" s="62">
        <v>113.73999999999999</v>
      </c>
      <c r="M72" s="62">
        <v>111.23999999999999</v>
      </c>
      <c r="N72" s="62">
        <v>110.75</v>
      </c>
      <c r="O72" s="62">
        <v>111.94</v>
      </c>
      <c r="P72" s="62">
        <v>109.23999999999999</v>
      </c>
      <c r="Q72" s="62">
        <v>112.76000000000001</v>
      </c>
      <c r="R72" s="62">
        <v>114.8</v>
      </c>
      <c r="S72" s="62">
        <v>108.91</v>
      </c>
      <c r="T72" s="62">
        <v>109.97</v>
      </c>
      <c r="U72" s="62">
        <v>106.44</v>
      </c>
      <c r="V72" s="62">
        <v>107.31</v>
      </c>
      <c r="W72" s="62">
        <v>106.95</v>
      </c>
      <c r="X72" s="62">
        <v>110.59</v>
      </c>
      <c r="Y72" s="62">
        <v>114.04000000000001</v>
      </c>
      <c r="Z72" s="62">
        <v>105.78</v>
      </c>
      <c r="AA72" s="62">
        <v>102.23</v>
      </c>
      <c r="AB72" s="62">
        <v>103.86</v>
      </c>
      <c r="AC72" s="62">
        <v>103.65000000000001</v>
      </c>
      <c r="AD72" s="62">
        <v>104.23999999999999</v>
      </c>
      <c r="AE72" s="62">
        <v>108.11</v>
      </c>
      <c r="AF72" s="62">
        <v>111.83</v>
      </c>
      <c r="AG72" s="63">
        <v>107.27</v>
      </c>
      <c r="AH72" s="63">
        <v>110.02</v>
      </c>
    </row>
    <row r="73" ht="14.449999999999999" customHeight="1">
      <c r="A73" s="61" t="s">
        <v>117</v>
      </c>
      <c r="B73" s="62">
        <v>2431.3000000000002</v>
      </c>
      <c r="C73" s="62">
        <v>1315.3299999999999</v>
      </c>
      <c r="D73" s="62">
        <v>292.77999999999997</v>
      </c>
      <c r="E73" s="62">
        <v>223.22</v>
      </c>
      <c r="F73" s="62">
        <v>119.95</v>
      </c>
      <c r="G73" s="62">
        <v>114.78</v>
      </c>
      <c r="H73" s="62">
        <v>164.52000000000001</v>
      </c>
      <c r="I73" s="62">
        <v>136.34</v>
      </c>
      <c r="J73" s="62">
        <v>120.81999999999999</v>
      </c>
      <c r="K73" s="62">
        <v>119.91</v>
      </c>
      <c r="L73" s="62">
        <v>115.54000000000001</v>
      </c>
      <c r="M73" s="62">
        <v>110.70999999999999</v>
      </c>
      <c r="N73" s="62">
        <v>109.8</v>
      </c>
      <c r="O73" s="62">
        <v>111.84</v>
      </c>
      <c r="P73" s="62">
        <v>111.48</v>
      </c>
      <c r="Q73" s="62">
        <v>108.89</v>
      </c>
      <c r="R73" s="62">
        <v>111.34</v>
      </c>
      <c r="S73" s="62">
        <v>108.75</v>
      </c>
      <c r="T73" s="62">
        <v>108.44</v>
      </c>
      <c r="U73" s="62">
        <v>104.94</v>
      </c>
      <c r="V73" s="62">
        <v>105.48</v>
      </c>
      <c r="W73" s="62">
        <v>105.94</v>
      </c>
      <c r="X73" s="62">
        <v>108.66</v>
      </c>
      <c r="Y73" s="62">
        <v>112.63</v>
      </c>
      <c r="Z73" s="62">
        <v>106.88</v>
      </c>
      <c r="AA73" s="62">
        <v>102.68000000000001</v>
      </c>
      <c r="AB73" s="62">
        <v>102.37</v>
      </c>
      <c r="AC73" s="62">
        <v>102.48999999999999</v>
      </c>
      <c r="AD73" s="62">
        <v>103.63</v>
      </c>
      <c r="AE73" s="62">
        <v>106.04000000000001</v>
      </c>
      <c r="AF73" s="62">
        <v>107.64</v>
      </c>
      <c r="AG73" s="63">
        <v>104.8</v>
      </c>
      <c r="AH73" s="63">
        <v>107.77</v>
      </c>
    </row>
    <row r="74" ht="14.449999999999999" customHeight="1">
      <c r="A74" s="64" t="s">
        <v>118</v>
      </c>
      <c r="B74" s="62"/>
      <c r="C74" s="62"/>
      <c r="D74" s="62"/>
      <c r="E74" s="62"/>
      <c r="F74" s="62"/>
      <c r="G74" s="62">
        <v>116.64</v>
      </c>
      <c r="H74" s="62">
        <v>165.06999999999999</v>
      </c>
      <c r="I74" s="62">
        <v>137.27000000000001</v>
      </c>
      <c r="J74" s="62">
        <v>121.31999999999999</v>
      </c>
      <c r="K74" s="62">
        <v>119.23999999999999</v>
      </c>
      <c r="L74" s="62">
        <v>117.23</v>
      </c>
      <c r="M74" s="62">
        <v>114.19</v>
      </c>
      <c r="N74" s="62">
        <v>109.68000000000001</v>
      </c>
      <c r="O74" s="62">
        <v>109.78</v>
      </c>
      <c r="P74" s="62">
        <v>111.63</v>
      </c>
      <c r="Q74" s="62">
        <v>107.95</v>
      </c>
      <c r="R74" s="62">
        <v>110.95</v>
      </c>
      <c r="S74" s="62">
        <v>109.95999999999999</v>
      </c>
      <c r="T74" s="62">
        <v>107.84</v>
      </c>
      <c r="U74" s="62">
        <v>105.27</v>
      </c>
      <c r="V74" s="62">
        <v>104.79000000000001</v>
      </c>
      <c r="W74" s="62">
        <v>106.19</v>
      </c>
      <c r="X74" s="62">
        <v>108.20999999999999</v>
      </c>
      <c r="Y74" s="62">
        <v>113.36</v>
      </c>
      <c r="Z74" s="62">
        <v>108.52</v>
      </c>
      <c r="AA74" s="62">
        <v>103.14</v>
      </c>
      <c r="AB74" s="62">
        <v>102.04000000000001</v>
      </c>
      <c r="AC74" s="62">
        <v>102.28</v>
      </c>
      <c r="AD74" s="62">
        <v>103.89</v>
      </c>
      <c r="AE74" s="62">
        <v>105.45999999999999</v>
      </c>
      <c r="AF74" s="62">
        <v>107.05</v>
      </c>
      <c r="AG74" s="63">
        <v>104.62</v>
      </c>
      <c r="AH74" s="63">
        <v>107.91</v>
      </c>
    </row>
    <row r="75" ht="14.449999999999999" customHeight="1">
      <c r="A75" s="64" t="s">
        <v>119</v>
      </c>
      <c r="B75" s="62"/>
      <c r="C75" s="62"/>
      <c r="D75" s="62"/>
      <c r="E75" s="62"/>
      <c r="F75" s="62"/>
      <c r="G75" s="62">
        <v>113.76000000000001</v>
      </c>
      <c r="H75" s="62">
        <v>159.91</v>
      </c>
      <c r="I75" s="62">
        <v>135.44</v>
      </c>
      <c r="J75" s="62">
        <v>118.68000000000001</v>
      </c>
      <c r="K75" s="62">
        <v>122.91</v>
      </c>
      <c r="L75" s="62">
        <v>114.79000000000001</v>
      </c>
      <c r="M75" s="62">
        <v>109.3</v>
      </c>
      <c r="N75" s="62">
        <v>112.2</v>
      </c>
      <c r="O75" s="62">
        <v>117.91</v>
      </c>
      <c r="P75" s="62">
        <v>109.94</v>
      </c>
      <c r="Q75" s="62">
        <v>109.26000000000001</v>
      </c>
      <c r="R75" s="62">
        <v>110.56999999999999</v>
      </c>
      <c r="S75" s="62">
        <v>107.7</v>
      </c>
      <c r="T75" s="62">
        <v>108.23</v>
      </c>
      <c r="U75" s="62">
        <v>103.06</v>
      </c>
      <c r="V75" s="62">
        <v>103.95</v>
      </c>
      <c r="W75" s="62">
        <v>106.81999999999999</v>
      </c>
      <c r="X75" s="62">
        <v>107.45999999999999</v>
      </c>
      <c r="Y75" s="62">
        <v>110.5</v>
      </c>
      <c r="Z75" s="62">
        <v>105.14</v>
      </c>
      <c r="AA75" s="62">
        <v>101.48</v>
      </c>
      <c r="AB75" s="62">
        <v>102.90000000000001</v>
      </c>
      <c r="AC75" s="62">
        <v>101.56</v>
      </c>
      <c r="AD75" s="62">
        <v>103.36</v>
      </c>
      <c r="AE75" s="62">
        <v>106.45999999999999</v>
      </c>
      <c r="AF75" s="62">
        <v>108.31</v>
      </c>
      <c r="AG75" s="63">
        <v>105.63</v>
      </c>
      <c r="AH75" s="63">
        <v>107.48</v>
      </c>
    </row>
    <row r="76" ht="60">
      <c r="A76" s="64" t="s">
        <v>120</v>
      </c>
      <c r="B76" s="62"/>
      <c r="C76" s="62"/>
      <c r="D76" s="62"/>
      <c r="E76" s="62"/>
      <c r="F76" s="62"/>
      <c r="G76" s="62"/>
      <c r="H76" s="62"/>
      <c r="I76" s="62"/>
      <c r="J76" s="62"/>
      <c r="K76" s="62"/>
      <c r="L76" s="62"/>
      <c r="M76" s="62"/>
      <c r="N76" s="62"/>
      <c r="O76" s="62"/>
      <c r="P76" s="62"/>
      <c r="Q76" s="62"/>
      <c r="R76" s="62"/>
      <c r="S76" s="62"/>
      <c r="T76" s="62"/>
      <c r="U76" s="62"/>
      <c r="V76" s="62"/>
      <c r="W76" s="62">
        <v>105.40000000000001</v>
      </c>
      <c r="X76" s="62">
        <v>109.95999999999999</v>
      </c>
      <c r="Y76" s="62">
        <v>113.52</v>
      </c>
      <c r="Z76" s="62">
        <v>105.14</v>
      </c>
      <c r="AA76" s="62">
        <v>103.36</v>
      </c>
      <c r="AB76" s="62">
        <v>102.84999999999999</v>
      </c>
      <c r="AC76" s="62">
        <v>103.05</v>
      </c>
      <c r="AD76" s="62">
        <v>104.22</v>
      </c>
      <c r="AE76" s="62">
        <v>106.76000000000001</v>
      </c>
      <c r="AF76" s="62">
        <v>108.13</v>
      </c>
      <c r="AG76" s="63">
        <v>104.58</v>
      </c>
      <c r="AH76" s="63">
        <v>107.76000000000001</v>
      </c>
    </row>
    <row r="77" ht="14.449999999999999" customHeight="1">
      <c r="A77" s="61" t="s">
        <v>121</v>
      </c>
      <c r="B77" s="62">
        <v>2606.3000000000002</v>
      </c>
      <c r="C77" s="62">
        <v>1020.8099999999999</v>
      </c>
      <c r="D77" s="62">
        <v>281.82999999999998</v>
      </c>
      <c r="E77" s="62">
        <v>205.97999999999999</v>
      </c>
      <c r="F77" s="62">
        <v>115.98999999999999</v>
      </c>
      <c r="G77" s="62">
        <v>107.5</v>
      </c>
      <c r="H77" s="62">
        <v>189.09999999999999</v>
      </c>
      <c r="I77" s="62">
        <v>139.99000000000001</v>
      </c>
      <c r="J77" s="62">
        <v>123.13</v>
      </c>
      <c r="K77" s="62">
        <v>124.76000000000001</v>
      </c>
      <c r="L77" s="62">
        <v>111.97</v>
      </c>
      <c r="M77" s="62">
        <v>110.61</v>
      </c>
      <c r="N77" s="62">
        <v>111.81</v>
      </c>
      <c r="O77" s="62">
        <v>111.67</v>
      </c>
      <c r="P77" s="62">
        <v>109.79000000000001</v>
      </c>
      <c r="Q77" s="62">
        <v>110.95999999999999</v>
      </c>
      <c r="R77" s="62">
        <v>112.76000000000001</v>
      </c>
      <c r="S77" s="62">
        <v>108.58</v>
      </c>
      <c r="T77" s="62">
        <v>109.64</v>
      </c>
      <c r="U77" s="62">
        <v>108.25</v>
      </c>
      <c r="V77" s="62">
        <v>106.33</v>
      </c>
      <c r="W77" s="62">
        <v>105.36</v>
      </c>
      <c r="X77" s="62">
        <v>109.86</v>
      </c>
      <c r="Y77" s="62">
        <v>111.97</v>
      </c>
      <c r="Z77" s="62">
        <v>104.86</v>
      </c>
      <c r="AA77" s="62">
        <v>102.31999999999999</v>
      </c>
      <c r="AB77" s="62">
        <v>103.48</v>
      </c>
      <c r="AC77" s="62">
        <v>103.06</v>
      </c>
      <c r="AD77" s="62">
        <v>104.56</v>
      </c>
      <c r="AE77" s="62">
        <v>106.66</v>
      </c>
      <c r="AF77" s="62">
        <v>110.37</v>
      </c>
      <c r="AG77" s="63">
        <v>107.31</v>
      </c>
      <c r="AH77" s="63">
        <v>108.62</v>
      </c>
    </row>
    <row r="78" s="54" customFormat="1" ht="14.449999999999999" customHeight="1">
      <c r="A78" s="58" t="s">
        <v>122</v>
      </c>
      <c r="B78" s="59"/>
      <c r="C78" s="59"/>
      <c r="D78" s="59"/>
      <c r="E78" s="59"/>
      <c r="F78" s="59"/>
      <c r="G78" s="59"/>
      <c r="H78" s="59"/>
      <c r="I78" s="59"/>
      <c r="J78" s="59">
        <v>120.48</v>
      </c>
      <c r="K78" s="59">
        <v>118.03</v>
      </c>
      <c r="L78" s="59">
        <v>114.18000000000001</v>
      </c>
      <c r="M78" s="59">
        <v>112.75</v>
      </c>
      <c r="N78" s="59">
        <v>111.17</v>
      </c>
      <c r="O78" s="59">
        <v>110.5</v>
      </c>
      <c r="P78" s="59">
        <v>108.59</v>
      </c>
      <c r="Q78" s="59">
        <v>110.76000000000001</v>
      </c>
      <c r="R78" s="59">
        <v>112.89</v>
      </c>
      <c r="S78" s="59">
        <v>108.39</v>
      </c>
      <c r="T78" s="59">
        <v>107.91</v>
      </c>
      <c r="U78" s="59">
        <v>106.31999999999999</v>
      </c>
      <c r="V78" s="59">
        <v>106.72</v>
      </c>
      <c r="W78" s="59">
        <v>106.05</v>
      </c>
      <c r="X78" s="59">
        <v>110.77</v>
      </c>
      <c r="Y78" s="59">
        <v>111.59</v>
      </c>
      <c r="Z78" s="59">
        <v>105</v>
      </c>
      <c r="AA78" s="59">
        <v>101.95999999999999</v>
      </c>
      <c r="AB78" s="59">
        <v>104.28</v>
      </c>
      <c r="AC78" s="59">
        <v>103.58</v>
      </c>
      <c r="AD78" s="59">
        <v>104.73999999999999</v>
      </c>
      <c r="AE78" s="59">
        <v>109.09999999999999</v>
      </c>
      <c r="AF78" s="59">
        <v>112.2</v>
      </c>
      <c r="AG78" s="60">
        <v>108.04000000000001</v>
      </c>
      <c r="AH78" s="60">
        <v>109.53</v>
      </c>
    </row>
    <row r="79" ht="14.449999999999999" customHeight="1">
      <c r="A79" s="61" t="s">
        <v>123</v>
      </c>
      <c r="B79" s="62">
        <v>3195</v>
      </c>
      <c r="C79" s="62">
        <v>1162.1500000000001</v>
      </c>
      <c r="D79" s="62">
        <v>229.09</v>
      </c>
      <c r="E79" s="62">
        <v>189.71000000000001</v>
      </c>
      <c r="F79" s="62">
        <v>111.11</v>
      </c>
      <c r="G79" s="62">
        <v>113.54000000000001</v>
      </c>
      <c r="H79" s="62">
        <v>182.36000000000001</v>
      </c>
      <c r="I79" s="62">
        <v>134.02000000000001</v>
      </c>
      <c r="J79" s="62">
        <v>123.56</v>
      </c>
      <c r="K79" s="62">
        <v>113.67</v>
      </c>
      <c r="L79" s="62">
        <v>116.42</v>
      </c>
      <c r="M79" s="62">
        <v>113.47</v>
      </c>
      <c r="N79" s="62">
        <v>112.05</v>
      </c>
      <c r="O79" s="62">
        <v>111.08</v>
      </c>
      <c r="P79" s="62">
        <v>107.94</v>
      </c>
      <c r="Q79" s="62">
        <v>111.31</v>
      </c>
      <c r="R79" s="62">
        <v>111.78</v>
      </c>
      <c r="S79" s="62">
        <v>111.2</v>
      </c>
      <c r="T79" s="62">
        <v>108.61</v>
      </c>
      <c r="U79" s="62">
        <v>106.38</v>
      </c>
      <c r="V79" s="62">
        <v>107.01000000000001</v>
      </c>
      <c r="W79" s="62">
        <v>106.43000000000001</v>
      </c>
      <c r="X79" s="62">
        <v>110.14</v>
      </c>
      <c r="Y79" s="62">
        <v>112.48999999999999</v>
      </c>
      <c r="Z79" s="62">
        <v>103.76000000000001</v>
      </c>
      <c r="AA79" s="62">
        <v>101.58</v>
      </c>
      <c r="AB79" s="62">
        <v>102.88</v>
      </c>
      <c r="AC79" s="62">
        <v>101.95</v>
      </c>
      <c r="AD79" s="62">
        <v>104.16</v>
      </c>
      <c r="AE79" s="62">
        <v>108.31</v>
      </c>
      <c r="AF79" s="62">
        <v>113.91</v>
      </c>
      <c r="AG79" s="63">
        <v>107.45</v>
      </c>
      <c r="AH79" s="63">
        <v>110.55</v>
      </c>
    </row>
    <row r="80" ht="14.449999999999999" customHeight="1">
      <c r="A80" s="61" t="s">
        <v>124</v>
      </c>
      <c r="B80" s="62">
        <v>2432.6999999999998</v>
      </c>
      <c r="C80" s="62">
        <v>1268.4000000000001</v>
      </c>
      <c r="D80" s="62">
        <v>328.25</v>
      </c>
      <c r="E80" s="62">
        <v>256.24000000000001</v>
      </c>
      <c r="F80" s="62">
        <v>129.28999999999999</v>
      </c>
      <c r="G80" s="62">
        <v>108.39</v>
      </c>
      <c r="H80" s="62">
        <v>154.5</v>
      </c>
      <c r="I80" s="62">
        <v>138.5</v>
      </c>
      <c r="J80" s="62">
        <v>122.16</v>
      </c>
      <c r="K80" s="62">
        <v>115.01000000000001</v>
      </c>
      <c r="L80" s="62">
        <v>109.61</v>
      </c>
      <c r="M80" s="62">
        <v>111.59999999999999</v>
      </c>
      <c r="N80" s="62">
        <v>111.98999999999999</v>
      </c>
      <c r="O80" s="62">
        <v>109.90000000000001</v>
      </c>
      <c r="P80" s="62">
        <v>107.18000000000001</v>
      </c>
      <c r="Q80" s="62">
        <v>110.81999999999999</v>
      </c>
      <c r="R80" s="62">
        <v>114.81999999999999</v>
      </c>
      <c r="S80" s="62">
        <v>108.02</v>
      </c>
      <c r="T80" s="62">
        <v>108.31</v>
      </c>
      <c r="U80" s="62">
        <v>107.27</v>
      </c>
      <c r="V80" s="62">
        <v>107.45</v>
      </c>
      <c r="W80" s="62">
        <v>105.41</v>
      </c>
      <c r="X80" s="62">
        <v>109.48999999999999</v>
      </c>
      <c r="Y80" s="62">
        <v>111.34999999999999</v>
      </c>
      <c r="Z80" s="62">
        <v>104.31999999999999</v>
      </c>
      <c r="AA80" s="62">
        <v>102.67</v>
      </c>
      <c r="AB80" s="62">
        <v>103.75</v>
      </c>
      <c r="AC80" s="62">
        <v>103.31</v>
      </c>
      <c r="AD80" s="62">
        <v>105.06999999999999</v>
      </c>
      <c r="AE80" s="62">
        <v>107.81999999999999</v>
      </c>
      <c r="AF80" s="62">
        <v>110.25</v>
      </c>
      <c r="AG80" s="63">
        <v>109.87</v>
      </c>
      <c r="AH80" s="63">
        <v>109.72</v>
      </c>
    </row>
    <row r="81" ht="14.449999999999999" customHeight="1">
      <c r="A81" s="61" t="s">
        <v>125</v>
      </c>
      <c r="B81" s="62">
        <v>2836.5999999999999</v>
      </c>
      <c r="C81" s="62">
        <v>962.96000000000004</v>
      </c>
      <c r="D81" s="62">
        <v>291.73000000000002</v>
      </c>
      <c r="E81" s="62">
        <v>244.47999999999999</v>
      </c>
      <c r="F81" s="62">
        <v>124.11</v>
      </c>
      <c r="G81" s="62">
        <v>112.69</v>
      </c>
      <c r="H81" s="62">
        <v>182.28</v>
      </c>
      <c r="I81" s="62">
        <v>139.80000000000001</v>
      </c>
      <c r="J81" s="62">
        <v>124.98</v>
      </c>
      <c r="K81" s="62">
        <v>117.8</v>
      </c>
      <c r="L81" s="62">
        <v>114.3</v>
      </c>
      <c r="M81" s="62">
        <v>111.44</v>
      </c>
      <c r="N81" s="62">
        <v>112.75</v>
      </c>
      <c r="O81" s="62">
        <v>110.23999999999999</v>
      </c>
      <c r="P81" s="62">
        <v>109.25</v>
      </c>
      <c r="Q81" s="62">
        <v>111.29000000000001</v>
      </c>
      <c r="R81" s="62">
        <v>112.98999999999999</v>
      </c>
      <c r="S81" s="62">
        <v>111.02</v>
      </c>
      <c r="T81" s="62">
        <v>108.36</v>
      </c>
      <c r="U81" s="62">
        <v>107.59</v>
      </c>
      <c r="V81" s="62">
        <v>105.98</v>
      </c>
      <c r="W81" s="62">
        <v>105.39</v>
      </c>
      <c r="X81" s="62">
        <v>110.45999999999999</v>
      </c>
      <c r="Y81" s="62">
        <v>110.33</v>
      </c>
      <c r="Z81" s="62">
        <v>104.42</v>
      </c>
      <c r="AA81" s="62">
        <v>102.02</v>
      </c>
      <c r="AB81" s="62">
        <v>105.16</v>
      </c>
      <c r="AC81" s="62">
        <v>103.44</v>
      </c>
      <c r="AD81" s="62">
        <v>106.01000000000001</v>
      </c>
      <c r="AE81" s="62">
        <v>110.22</v>
      </c>
      <c r="AF81" s="62">
        <v>112.73</v>
      </c>
      <c r="AG81" s="63">
        <v>108.90000000000001</v>
      </c>
      <c r="AH81" s="63">
        <v>109.44</v>
      </c>
    </row>
    <row r="82" ht="14.449999999999999" customHeight="1">
      <c r="A82" s="61" t="s">
        <v>126</v>
      </c>
      <c r="B82" s="62">
        <v>3190.5100000000002</v>
      </c>
      <c r="C82" s="62">
        <v>1154.6900000000001</v>
      </c>
      <c r="D82" s="62">
        <v>269.38</v>
      </c>
      <c r="E82" s="62">
        <v>242.53999999999999</v>
      </c>
      <c r="F82" s="62">
        <v>119.86</v>
      </c>
      <c r="G82" s="62">
        <v>111.23</v>
      </c>
      <c r="H82" s="62">
        <v>171</v>
      </c>
      <c r="I82" s="62">
        <v>135.44</v>
      </c>
      <c r="J82" s="62">
        <v>122.59999999999999</v>
      </c>
      <c r="K82" s="62">
        <v>119.40000000000001</v>
      </c>
      <c r="L82" s="62">
        <v>113.06</v>
      </c>
      <c r="M82" s="62">
        <v>112.78</v>
      </c>
      <c r="N82" s="62">
        <v>112.87</v>
      </c>
      <c r="O82" s="62">
        <v>113.64</v>
      </c>
      <c r="P82" s="62">
        <v>107.72</v>
      </c>
      <c r="Q82" s="62">
        <v>112.09999999999999</v>
      </c>
      <c r="R82" s="62">
        <v>114.47</v>
      </c>
      <c r="S82" s="62">
        <v>110.14</v>
      </c>
      <c r="T82" s="62">
        <v>108.2</v>
      </c>
      <c r="U82" s="62">
        <v>104.81</v>
      </c>
      <c r="V82" s="62">
        <v>107.17</v>
      </c>
      <c r="W82" s="62">
        <v>107.03</v>
      </c>
      <c r="X82" s="62">
        <v>111.2</v>
      </c>
      <c r="Y82" s="62">
        <v>112.37</v>
      </c>
      <c r="Z82" s="62">
        <v>105.81</v>
      </c>
      <c r="AA82" s="62">
        <v>101.79000000000001</v>
      </c>
      <c r="AB82" s="62">
        <v>104.09</v>
      </c>
      <c r="AC82" s="62">
        <v>103.28</v>
      </c>
      <c r="AD82" s="62">
        <v>105.34999999999999</v>
      </c>
      <c r="AE82" s="62">
        <v>110.2</v>
      </c>
      <c r="AF82" s="62">
        <v>112.05</v>
      </c>
      <c r="AG82" s="63">
        <v>108.77</v>
      </c>
      <c r="AH82" s="63">
        <v>109.81</v>
      </c>
    </row>
    <row r="83" ht="14.449999999999999" customHeight="1">
      <c r="A83" s="61" t="s">
        <v>127</v>
      </c>
      <c r="B83" s="62">
        <v>3273.3600000000001</v>
      </c>
      <c r="C83" s="62">
        <v>837.67999999999995</v>
      </c>
      <c r="D83" s="62">
        <v>291.23000000000002</v>
      </c>
      <c r="E83" s="62">
        <v>263.69</v>
      </c>
      <c r="F83" s="62">
        <v>122.06999999999999</v>
      </c>
      <c r="G83" s="62">
        <v>108.84</v>
      </c>
      <c r="H83" s="62">
        <v>160.41</v>
      </c>
      <c r="I83" s="62">
        <v>129.94</v>
      </c>
      <c r="J83" s="62">
        <v>121.09999999999999</v>
      </c>
      <c r="K83" s="62">
        <v>124.31999999999999</v>
      </c>
      <c r="L83" s="62">
        <v>116.83</v>
      </c>
      <c r="M83" s="62">
        <v>118.37</v>
      </c>
      <c r="N83" s="62">
        <v>110.29000000000001</v>
      </c>
      <c r="O83" s="62">
        <v>109.27</v>
      </c>
      <c r="P83" s="62">
        <v>109.56999999999999</v>
      </c>
      <c r="Q83" s="62">
        <v>109.16</v>
      </c>
      <c r="R83" s="62">
        <v>111.81999999999999</v>
      </c>
      <c r="S83" s="62">
        <v>107.72</v>
      </c>
      <c r="T83" s="62">
        <v>107.90000000000001</v>
      </c>
      <c r="U83" s="62">
        <v>106.12</v>
      </c>
      <c r="V83" s="62">
        <v>106.81999999999999</v>
      </c>
      <c r="W83" s="62">
        <v>104.8</v>
      </c>
      <c r="X83" s="62">
        <v>109.45999999999999</v>
      </c>
      <c r="Y83" s="62">
        <v>110.56</v>
      </c>
      <c r="Z83" s="62">
        <v>104.69</v>
      </c>
      <c r="AA83" s="62">
        <v>101.61</v>
      </c>
      <c r="AB83" s="62">
        <v>104.29000000000001</v>
      </c>
      <c r="AC83" s="62">
        <v>103.83</v>
      </c>
      <c r="AD83" s="62">
        <v>104.69</v>
      </c>
      <c r="AE83" s="62">
        <v>109.04000000000001</v>
      </c>
      <c r="AF83" s="62">
        <v>112.09</v>
      </c>
      <c r="AG83" s="63">
        <v>107.78</v>
      </c>
      <c r="AH83" s="63">
        <v>109.62</v>
      </c>
    </row>
    <row r="84" ht="14.449999999999999" customHeight="1">
      <c r="A84" s="61" t="s">
        <v>128</v>
      </c>
      <c r="B84" s="62">
        <v>2079.3099999999999</v>
      </c>
      <c r="C84" s="62">
        <v>1055.3099999999999</v>
      </c>
      <c r="D84" s="62">
        <v>268.10000000000002</v>
      </c>
      <c r="E84" s="62">
        <v>239.91999999999999</v>
      </c>
      <c r="F84" s="62">
        <v>125.05</v>
      </c>
      <c r="G84" s="62">
        <v>109.06</v>
      </c>
      <c r="H84" s="62">
        <v>171.43000000000001</v>
      </c>
      <c r="I84" s="62">
        <v>132.81</v>
      </c>
      <c r="J84" s="62">
        <v>121.81999999999999</v>
      </c>
      <c r="K84" s="62">
        <v>116.94</v>
      </c>
      <c r="L84" s="62">
        <v>113.33</v>
      </c>
      <c r="M84" s="62">
        <v>113.58</v>
      </c>
      <c r="N84" s="62">
        <v>110.62</v>
      </c>
      <c r="O84" s="62">
        <v>108</v>
      </c>
      <c r="P84" s="62">
        <v>109.09</v>
      </c>
      <c r="Q84" s="62">
        <v>112.18000000000001</v>
      </c>
      <c r="R84" s="62">
        <v>114.86</v>
      </c>
      <c r="S84" s="62">
        <v>108.04000000000001</v>
      </c>
      <c r="T84" s="62">
        <v>109.45999999999999</v>
      </c>
      <c r="U84" s="62">
        <v>107.37</v>
      </c>
      <c r="V84" s="62">
        <v>106.91</v>
      </c>
      <c r="W84" s="62">
        <v>105.09999999999999</v>
      </c>
      <c r="X84" s="62">
        <v>110.79000000000001</v>
      </c>
      <c r="Y84" s="62">
        <v>112.15000000000001</v>
      </c>
      <c r="Z84" s="62">
        <v>106.65000000000001</v>
      </c>
      <c r="AA84" s="62">
        <v>102.65000000000001</v>
      </c>
      <c r="AB84" s="62">
        <v>104.97</v>
      </c>
      <c r="AC84" s="62">
        <v>104.08</v>
      </c>
      <c r="AD84" s="62">
        <v>105.09</v>
      </c>
      <c r="AE84" s="62">
        <v>108.87</v>
      </c>
      <c r="AF84" s="62">
        <v>114.65000000000001</v>
      </c>
      <c r="AG84" s="63">
        <v>108.20999999999999</v>
      </c>
      <c r="AH84" s="63">
        <v>108.70999999999999</v>
      </c>
    </row>
    <row r="85" ht="14.449999999999999" customHeight="1">
      <c r="A85" s="61" t="s">
        <v>129</v>
      </c>
      <c r="B85" s="62">
        <v>2134.8000000000002</v>
      </c>
      <c r="C85" s="62">
        <v>1297.05</v>
      </c>
      <c r="D85" s="62">
        <v>287.80000000000001</v>
      </c>
      <c r="E85" s="62">
        <v>233.97</v>
      </c>
      <c r="F85" s="62">
        <v>120.98999999999999</v>
      </c>
      <c r="G85" s="62">
        <v>108.16</v>
      </c>
      <c r="H85" s="62">
        <v>170.63999999999999</v>
      </c>
      <c r="I85" s="62">
        <v>126.77</v>
      </c>
      <c r="J85" s="62">
        <v>120.31</v>
      </c>
      <c r="K85" s="62">
        <v>117.97</v>
      </c>
      <c r="L85" s="62">
        <v>113.94</v>
      </c>
      <c r="M85" s="62">
        <v>111.78</v>
      </c>
      <c r="N85" s="62">
        <v>111.18000000000001</v>
      </c>
      <c r="O85" s="62">
        <v>110.54000000000001</v>
      </c>
      <c r="P85" s="62">
        <v>108.17</v>
      </c>
      <c r="Q85" s="62">
        <v>109.84</v>
      </c>
      <c r="R85" s="62">
        <v>112.2</v>
      </c>
      <c r="S85" s="62">
        <v>107.67</v>
      </c>
      <c r="T85" s="62">
        <v>107.92</v>
      </c>
      <c r="U85" s="62">
        <v>106.47</v>
      </c>
      <c r="V85" s="62">
        <v>107.52</v>
      </c>
      <c r="W85" s="62">
        <v>106.73</v>
      </c>
      <c r="X85" s="62">
        <v>111.91</v>
      </c>
      <c r="Y85" s="62">
        <v>111.48</v>
      </c>
      <c r="Z85" s="62">
        <v>104.53</v>
      </c>
      <c r="AA85" s="62">
        <v>102.06</v>
      </c>
      <c r="AB85" s="62">
        <v>104.61</v>
      </c>
      <c r="AC85" s="62">
        <v>103.89</v>
      </c>
      <c r="AD85" s="62">
        <v>104.58</v>
      </c>
      <c r="AE85" s="62">
        <v>109.16</v>
      </c>
      <c r="AF85" s="62">
        <v>112.58</v>
      </c>
      <c r="AG85" s="63">
        <v>108.13</v>
      </c>
      <c r="AH85" s="63">
        <v>109.55</v>
      </c>
    </row>
    <row r="86" ht="14.449999999999999" customHeight="1">
      <c r="A86" s="61" t="s">
        <v>130</v>
      </c>
      <c r="B86" s="62">
        <v>2694</v>
      </c>
      <c r="C86" s="62">
        <v>984.39999999999998</v>
      </c>
      <c r="D86" s="62">
        <v>350.97000000000003</v>
      </c>
      <c r="E86" s="62">
        <v>215.91999999999999</v>
      </c>
      <c r="F86" s="62">
        <v>128.06999999999999</v>
      </c>
      <c r="G86" s="62">
        <v>110.5</v>
      </c>
      <c r="H86" s="62">
        <v>170.63</v>
      </c>
      <c r="I86" s="62">
        <v>127.63</v>
      </c>
      <c r="J86" s="62">
        <v>122.73</v>
      </c>
      <c r="K86" s="62">
        <v>114.20999999999999</v>
      </c>
      <c r="L86" s="62">
        <v>115.39</v>
      </c>
      <c r="M86" s="62">
        <v>111.47</v>
      </c>
      <c r="N86" s="62">
        <v>111.34999999999999</v>
      </c>
      <c r="O86" s="62">
        <v>110.7</v>
      </c>
      <c r="P86" s="62">
        <v>108.44</v>
      </c>
      <c r="Q86" s="62">
        <v>111.55</v>
      </c>
      <c r="R86" s="62">
        <v>113.06999999999999</v>
      </c>
      <c r="S86" s="62">
        <v>108.17</v>
      </c>
      <c r="T86" s="62">
        <v>106.16</v>
      </c>
      <c r="U86" s="62">
        <v>106.20999999999999</v>
      </c>
      <c r="V86" s="62">
        <v>105.36</v>
      </c>
      <c r="W86" s="62">
        <v>105.75</v>
      </c>
      <c r="X86" s="62">
        <v>110.23</v>
      </c>
      <c r="Y86" s="62">
        <v>111.38</v>
      </c>
      <c r="Z86" s="62">
        <v>104.42</v>
      </c>
      <c r="AA86" s="62">
        <v>101.53</v>
      </c>
      <c r="AB86" s="62">
        <v>103.53</v>
      </c>
      <c r="AC86" s="62">
        <v>102.93000000000001</v>
      </c>
      <c r="AD86" s="62">
        <v>104.38</v>
      </c>
      <c r="AE86" s="62">
        <v>109.20999999999999</v>
      </c>
      <c r="AF86" s="62">
        <v>110.40000000000001</v>
      </c>
      <c r="AG86" s="63">
        <v>108.06</v>
      </c>
      <c r="AH86" s="63">
        <v>109.90000000000001</v>
      </c>
    </row>
    <row r="87" ht="14.449999999999999" customHeight="1">
      <c r="A87" s="61" t="s">
        <v>131</v>
      </c>
      <c r="B87" s="62">
        <v>2220</v>
      </c>
      <c r="C87" s="62">
        <v>1065.3800000000001</v>
      </c>
      <c r="D87" s="62">
        <v>309.89999999999998</v>
      </c>
      <c r="E87" s="62">
        <v>224.97999999999999</v>
      </c>
      <c r="F87" s="62">
        <v>129.94</v>
      </c>
      <c r="G87" s="62">
        <v>111.05</v>
      </c>
      <c r="H87" s="62">
        <v>172.16999999999999</v>
      </c>
      <c r="I87" s="62">
        <v>131.33000000000001</v>
      </c>
      <c r="J87" s="62">
        <v>121.31999999999999</v>
      </c>
      <c r="K87" s="62">
        <v>115.39</v>
      </c>
      <c r="L87" s="62">
        <v>115.15000000000001</v>
      </c>
      <c r="M87" s="62">
        <v>110.87</v>
      </c>
      <c r="N87" s="62">
        <v>109.43000000000001</v>
      </c>
      <c r="O87" s="62">
        <v>110.66</v>
      </c>
      <c r="P87" s="62">
        <v>109.73</v>
      </c>
      <c r="Q87" s="62">
        <v>111.5</v>
      </c>
      <c r="R87" s="62">
        <v>112.2</v>
      </c>
      <c r="S87" s="62">
        <v>107.22</v>
      </c>
      <c r="T87" s="62">
        <v>108.51000000000001</v>
      </c>
      <c r="U87" s="62">
        <v>104.98999999999999</v>
      </c>
      <c r="V87" s="62">
        <v>106.88</v>
      </c>
      <c r="W87" s="62">
        <v>106.13</v>
      </c>
      <c r="X87" s="62">
        <v>111.41</v>
      </c>
      <c r="Y87" s="62">
        <v>110.89</v>
      </c>
      <c r="Z87" s="62">
        <v>104.48</v>
      </c>
      <c r="AA87" s="62">
        <v>101.41</v>
      </c>
      <c r="AB87" s="62">
        <v>103.89</v>
      </c>
      <c r="AC87" s="62">
        <v>103.55</v>
      </c>
      <c r="AD87" s="62">
        <v>104.86</v>
      </c>
      <c r="AE87" s="62">
        <v>109.38</v>
      </c>
      <c r="AF87" s="62">
        <v>110.94</v>
      </c>
      <c r="AG87" s="63">
        <v>107.23</v>
      </c>
      <c r="AH87" s="63">
        <v>109.78</v>
      </c>
    </row>
    <row r="88" ht="14.449999999999999" customHeight="1">
      <c r="A88" s="61" t="s">
        <v>132</v>
      </c>
      <c r="B88" s="62">
        <v>2345.1999999999998</v>
      </c>
      <c r="C88" s="62">
        <v>1194.3599999999999</v>
      </c>
      <c r="D88" s="62">
        <v>313.29000000000002</v>
      </c>
      <c r="E88" s="62">
        <v>240.78</v>
      </c>
      <c r="F88" s="62">
        <v>130.13999999999999</v>
      </c>
      <c r="G88" s="62">
        <v>111.41</v>
      </c>
      <c r="H88" s="62">
        <v>174.66</v>
      </c>
      <c r="I88" s="62">
        <v>137.03</v>
      </c>
      <c r="J88" s="62">
        <v>119.19</v>
      </c>
      <c r="K88" s="62">
        <v>123.48</v>
      </c>
      <c r="L88" s="62">
        <v>116.66</v>
      </c>
      <c r="M88" s="62">
        <v>114.34999999999999</v>
      </c>
      <c r="N88" s="62">
        <v>111.83</v>
      </c>
      <c r="O88" s="62">
        <v>111.09999999999999</v>
      </c>
      <c r="P88" s="62">
        <v>107.8</v>
      </c>
      <c r="Q88" s="62">
        <v>111.29000000000001</v>
      </c>
      <c r="R88" s="62">
        <v>112.42</v>
      </c>
      <c r="S88" s="62">
        <v>108.84999999999999</v>
      </c>
      <c r="T88" s="62">
        <v>107.84999999999999</v>
      </c>
      <c r="U88" s="62">
        <v>106.11</v>
      </c>
      <c r="V88" s="62">
        <v>107.37</v>
      </c>
      <c r="W88" s="62">
        <v>106.59999999999999</v>
      </c>
      <c r="X88" s="62">
        <v>110.7</v>
      </c>
      <c r="Y88" s="62">
        <v>112.43000000000001</v>
      </c>
      <c r="Z88" s="62">
        <v>105.27</v>
      </c>
      <c r="AA88" s="62">
        <v>102.81999999999999</v>
      </c>
      <c r="AB88" s="62">
        <v>104.48999999999999</v>
      </c>
      <c r="AC88" s="62">
        <v>103.84</v>
      </c>
      <c r="AD88" s="62">
        <v>104.28</v>
      </c>
      <c r="AE88" s="62">
        <v>107.47</v>
      </c>
      <c r="AF88" s="62">
        <v>112.73999999999999</v>
      </c>
      <c r="AG88" s="63">
        <v>107.61</v>
      </c>
      <c r="AH88" s="63">
        <v>109.40000000000001</v>
      </c>
    </row>
    <row r="89" s="54" customFormat="1" ht="30" customHeight="1">
      <c r="A89" s="58" t="s">
        <v>133</v>
      </c>
      <c r="B89" s="59"/>
      <c r="C89" s="59"/>
      <c r="D89" s="59"/>
      <c r="E89" s="59"/>
      <c r="F89" s="59"/>
      <c r="G89" s="59"/>
      <c r="H89" s="59"/>
      <c r="I89" s="59"/>
      <c r="J89" s="59">
        <v>118.41</v>
      </c>
      <c r="K89" s="59">
        <v>117.77</v>
      </c>
      <c r="L89" s="59">
        <v>115.2</v>
      </c>
      <c r="M89" s="59">
        <v>112.77</v>
      </c>
      <c r="N89" s="59">
        <v>111.33</v>
      </c>
      <c r="O89" s="59">
        <v>113.33</v>
      </c>
      <c r="P89" s="59">
        <v>108.78</v>
      </c>
      <c r="Q89" s="59">
        <v>109.62</v>
      </c>
      <c r="R89" s="59">
        <v>113.63</v>
      </c>
      <c r="S89" s="59">
        <v>109.69</v>
      </c>
      <c r="T89" s="59">
        <v>107.68000000000001</v>
      </c>
      <c r="U89" s="59">
        <v>106.8</v>
      </c>
      <c r="V89" s="59">
        <v>105.93000000000001</v>
      </c>
      <c r="W89" s="59">
        <v>106.55</v>
      </c>
      <c r="X89" s="59">
        <v>110.73999999999999</v>
      </c>
      <c r="Y89" s="59">
        <v>112.02</v>
      </c>
      <c r="Z89" s="59">
        <v>105.39</v>
      </c>
      <c r="AA89" s="59">
        <v>102.06999999999999</v>
      </c>
      <c r="AB89" s="59">
        <v>103.76000000000001</v>
      </c>
      <c r="AC89" s="59">
        <v>103.89</v>
      </c>
      <c r="AD89" s="59">
        <v>104.98999999999999</v>
      </c>
      <c r="AE89" s="59">
        <v>107.15000000000001</v>
      </c>
      <c r="AF89" s="59">
        <v>111.8</v>
      </c>
      <c r="AG89" s="60">
        <v>108.29000000000001</v>
      </c>
      <c r="AH89" s="60">
        <v>108.66</v>
      </c>
    </row>
    <row r="90" ht="14.449999999999999" customHeight="1">
      <c r="A90" s="61" t="s">
        <v>134</v>
      </c>
      <c r="B90" s="62">
        <v>2553.0599999999999</v>
      </c>
      <c r="C90" s="62">
        <v>824.71000000000004</v>
      </c>
      <c r="D90" s="62">
        <v>278.20999999999998</v>
      </c>
      <c r="E90" s="62">
        <v>235.22</v>
      </c>
      <c r="F90" s="62">
        <v>123.98999999999999</v>
      </c>
      <c r="G90" s="62">
        <v>107.94</v>
      </c>
      <c r="H90" s="62">
        <v>163.72</v>
      </c>
      <c r="I90" s="62">
        <v>144.56999999999999</v>
      </c>
      <c r="J90" s="62">
        <v>120.3</v>
      </c>
      <c r="K90" s="62">
        <v>120.89</v>
      </c>
      <c r="L90" s="62">
        <v>110.62</v>
      </c>
      <c r="M90" s="62">
        <v>114.22</v>
      </c>
      <c r="N90" s="62">
        <v>114.68000000000001</v>
      </c>
      <c r="O90" s="62">
        <v>115.09</v>
      </c>
      <c r="P90" s="62">
        <v>107.3</v>
      </c>
      <c r="Q90" s="62">
        <v>109.19</v>
      </c>
      <c r="R90" s="62">
        <v>112.61</v>
      </c>
      <c r="S90" s="62">
        <v>107.98</v>
      </c>
      <c r="T90" s="62">
        <v>109.42</v>
      </c>
      <c r="U90" s="62">
        <v>107.47</v>
      </c>
      <c r="V90" s="62">
        <v>106.84</v>
      </c>
      <c r="W90" s="62">
        <v>107.48</v>
      </c>
      <c r="X90" s="62">
        <v>111.84</v>
      </c>
      <c r="Y90" s="62">
        <v>110.7</v>
      </c>
      <c r="Z90" s="62">
        <v>104.23</v>
      </c>
      <c r="AA90" s="62">
        <v>102.06</v>
      </c>
      <c r="AB90" s="62">
        <v>104.98999999999999</v>
      </c>
      <c r="AC90" s="62">
        <v>104.13</v>
      </c>
      <c r="AD90" s="62">
        <v>105.98</v>
      </c>
      <c r="AE90" s="62">
        <v>109.42</v>
      </c>
      <c r="AF90" s="62">
        <v>112.59</v>
      </c>
      <c r="AG90" s="63">
        <v>108.89</v>
      </c>
      <c r="AH90" s="63">
        <v>110.53</v>
      </c>
    </row>
    <row r="91" ht="14.449999999999999" customHeight="1">
      <c r="A91" s="61" t="s">
        <v>135</v>
      </c>
      <c r="B91" s="62">
        <v>2627.5500000000002</v>
      </c>
      <c r="C91" s="62">
        <v>1008.83</v>
      </c>
      <c r="D91" s="62">
        <v>257.74000000000001</v>
      </c>
      <c r="E91" s="62">
        <v>232.47999999999999</v>
      </c>
      <c r="F91" s="62">
        <v>121.79000000000001</v>
      </c>
      <c r="G91" s="62">
        <v>106.33</v>
      </c>
      <c r="H91" s="62">
        <v>155.38</v>
      </c>
      <c r="I91" s="62">
        <v>137.28999999999999</v>
      </c>
      <c r="J91" s="62">
        <v>117.38</v>
      </c>
      <c r="K91" s="62">
        <v>113.09</v>
      </c>
      <c r="L91" s="62">
        <v>112.13</v>
      </c>
      <c r="M91" s="62">
        <v>111.78</v>
      </c>
      <c r="N91" s="62">
        <v>110.78</v>
      </c>
      <c r="O91" s="62">
        <v>112.05</v>
      </c>
      <c r="P91" s="62">
        <v>111.86</v>
      </c>
      <c r="Q91" s="62">
        <v>109.03</v>
      </c>
      <c r="R91" s="62">
        <v>112.45</v>
      </c>
      <c r="S91" s="62">
        <v>108.15000000000001</v>
      </c>
      <c r="T91" s="62">
        <v>105.97</v>
      </c>
      <c r="U91" s="62">
        <v>106.98999999999999</v>
      </c>
      <c r="V91" s="62">
        <v>105.39</v>
      </c>
      <c r="W91" s="62">
        <v>105.98</v>
      </c>
      <c r="X91" s="62">
        <v>110.28</v>
      </c>
      <c r="Y91" s="62">
        <v>110.51000000000001</v>
      </c>
      <c r="Z91" s="62">
        <v>105.98</v>
      </c>
      <c r="AA91" s="62">
        <v>104.44</v>
      </c>
      <c r="AB91" s="62">
        <v>102.73</v>
      </c>
      <c r="AC91" s="62">
        <v>104.15000000000001</v>
      </c>
      <c r="AD91" s="62">
        <v>103.95</v>
      </c>
      <c r="AE91" s="62">
        <v>106.18000000000001</v>
      </c>
      <c r="AF91" s="62">
        <v>112.31</v>
      </c>
      <c r="AG91" s="63">
        <v>107.38</v>
      </c>
      <c r="AH91" s="63">
        <v>109.23999999999999</v>
      </c>
    </row>
    <row r="92" ht="18">
      <c r="A92" s="61" t="s">
        <v>136</v>
      </c>
      <c r="B92" s="62">
        <v>3115.4499999999998</v>
      </c>
      <c r="C92" s="62">
        <v>1359.3099999999999</v>
      </c>
      <c r="D92" s="62">
        <v>305.23000000000002</v>
      </c>
      <c r="E92" s="62">
        <v>236.84</v>
      </c>
      <c r="F92" s="62">
        <v>121.06</v>
      </c>
      <c r="G92" s="62">
        <v>109.59999999999999</v>
      </c>
      <c r="H92" s="62">
        <v>165.78</v>
      </c>
      <c r="I92" s="62">
        <v>142.50999999999999</v>
      </c>
      <c r="J92" s="62">
        <v>117.48</v>
      </c>
      <c r="K92" s="62">
        <v>119.29000000000001</v>
      </c>
      <c r="L92" s="62">
        <v>115.45</v>
      </c>
      <c r="M92" s="62">
        <v>113.34</v>
      </c>
      <c r="N92" s="62">
        <v>110.41</v>
      </c>
      <c r="O92" s="62">
        <v>110.88</v>
      </c>
      <c r="P92" s="62">
        <v>109</v>
      </c>
      <c r="Q92" s="62">
        <v>110.92</v>
      </c>
      <c r="R92" s="62">
        <v>112.59999999999999</v>
      </c>
      <c r="S92" s="62">
        <v>111.39</v>
      </c>
      <c r="T92" s="62">
        <v>108.95</v>
      </c>
      <c r="U92" s="62">
        <v>107.83</v>
      </c>
      <c r="V92" s="62">
        <v>105.56999999999999</v>
      </c>
      <c r="W92" s="62">
        <v>108.28</v>
      </c>
      <c r="X92" s="62">
        <v>111.2</v>
      </c>
      <c r="Y92" s="62">
        <v>114.25</v>
      </c>
      <c r="Z92" s="62">
        <v>104.97</v>
      </c>
      <c r="AA92" s="62">
        <v>102.52</v>
      </c>
      <c r="AB92" s="62">
        <v>104</v>
      </c>
      <c r="AC92" s="62">
        <v>103.84999999999999</v>
      </c>
      <c r="AD92" s="62">
        <v>105.3</v>
      </c>
      <c r="AE92" s="62">
        <v>109.37</v>
      </c>
      <c r="AF92" s="62">
        <v>112.98999999999999</v>
      </c>
      <c r="AG92" s="63">
        <v>110.06999999999999</v>
      </c>
      <c r="AH92" s="63">
        <v>108.75</v>
      </c>
    </row>
    <row r="93" ht="14.449999999999999" customHeight="1">
      <c r="A93" s="61" t="s">
        <v>137</v>
      </c>
      <c r="B93" s="62">
        <v>4896.5</v>
      </c>
      <c r="C93" s="62">
        <v>1643</v>
      </c>
      <c r="D93" s="62">
        <v>305.5</v>
      </c>
      <c r="E93" s="62">
        <v>239.16</v>
      </c>
      <c r="F93" s="62">
        <v>127.29000000000001</v>
      </c>
      <c r="G93" s="62">
        <v>113.48999999999999</v>
      </c>
      <c r="H93" s="62">
        <v>162.25</v>
      </c>
      <c r="I93" s="62">
        <v>151.56</v>
      </c>
      <c r="J93" s="62">
        <v>124.31999999999999</v>
      </c>
      <c r="K93" s="62">
        <v>115.38</v>
      </c>
      <c r="L93" s="62">
        <v>114.12</v>
      </c>
      <c r="M93" s="62">
        <v>110.17</v>
      </c>
      <c r="N93" s="62">
        <v>111.29000000000001</v>
      </c>
      <c r="O93" s="62">
        <v>121.48</v>
      </c>
      <c r="P93" s="62">
        <v>111.63</v>
      </c>
      <c r="Q93" s="62">
        <v>110.06</v>
      </c>
      <c r="R93" s="62">
        <v>114.78</v>
      </c>
      <c r="S93" s="62">
        <v>110.65000000000001</v>
      </c>
      <c r="T93" s="62">
        <v>110.2</v>
      </c>
      <c r="U93" s="62">
        <v>105.8</v>
      </c>
      <c r="V93" s="62">
        <v>105.59</v>
      </c>
      <c r="W93" s="62">
        <v>106.27</v>
      </c>
      <c r="X93" s="62">
        <v>107.81999999999999</v>
      </c>
      <c r="Y93" s="62">
        <v>112.62</v>
      </c>
      <c r="Z93" s="62">
        <v>105.65000000000001</v>
      </c>
      <c r="AA93" s="62">
        <v>102.09</v>
      </c>
      <c r="AB93" s="62">
        <v>103.43000000000001</v>
      </c>
      <c r="AC93" s="62">
        <v>102.53</v>
      </c>
      <c r="AD93" s="62">
        <v>103.33</v>
      </c>
      <c r="AE93" s="62">
        <v>106.69</v>
      </c>
      <c r="AF93" s="62">
        <v>112.23</v>
      </c>
      <c r="AG93" s="63">
        <v>107.78</v>
      </c>
      <c r="AH93" s="63">
        <v>110.26000000000001</v>
      </c>
    </row>
    <row r="94" ht="14.449999999999999" customHeight="1">
      <c r="A94" s="61" t="s">
        <v>138</v>
      </c>
      <c r="B94" s="62">
        <v>2883.9000000000001</v>
      </c>
      <c r="C94" s="62">
        <v>1129.98</v>
      </c>
      <c r="D94" s="62">
        <v>309.91000000000003</v>
      </c>
      <c r="E94" s="62">
        <v>222.28</v>
      </c>
      <c r="F94" s="62">
        <v>122.22</v>
      </c>
      <c r="G94" s="62">
        <v>110.14</v>
      </c>
      <c r="H94" s="62">
        <v>171.22999999999999</v>
      </c>
      <c r="I94" s="62">
        <v>131.78</v>
      </c>
      <c r="J94" s="62">
        <v>118.95999999999999</v>
      </c>
      <c r="K94" s="62">
        <v>119.05</v>
      </c>
      <c r="L94" s="62">
        <v>113.64</v>
      </c>
      <c r="M94" s="62">
        <v>112.78</v>
      </c>
      <c r="N94" s="62">
        <v>110.77</v>
      </c>
      <c r="O94" s="62">
        <v>112.37</v>
      </c>
      <c r="P94" s="62">
        <v>107.11</v>
      </c>
      <c r="Q94" s="62">
        <v>109.7</v>
      </c>
      <c r="R94" s="62">
        <v>113.48999999999999</v>
      </c>
      <c r="S94" s="62">
        <v>109.45</v>
      </c>
      <c r="T94" s="62">
        <v>106.98</v>
      </c>
      <c r="U94" s="62">
        <v>105.58</v>
      </c>
      <c r="V94" s="62">
        <v>106.02</v>
      </c>
      <c r="W94" s="62">
        <v>106.25</v>
      </c>
      <c r="X94" s="62">
        <v>111.98999999999999</v>
      </c>
      <c r="Y94" s="62">
        <v>111.91</v>
      </c>
      <c r="Z94" s="62">
        <v>104.84999999999999</v>
      </c>
      <c r="AA94" s="62">
        <v>101.78</v>
      </c>
      <c r="AB94" s="62">
        <v>104.22</v>
      </c>
      <c r="AC94" s="62">
        <v>103.15000000000001</v>
      </c>
      <c r="AD94" s="62">
        <v>105.01000000000001</v>
      </c>
      <c r="AE94" s="62">
        <v>107.36</v>
      </c>
      <c r="AF94" s="62">
        <v>111.33</v>
      </c>
      <c r="AG94" s="63">
        <v>109.43000000000001</v>
      </c>
      <c r="AH94" s="63">
        <v>109.19</v>
      </c>
    </row>
    <row r="95" ht="14.449999999999999" customHeight="1">
      <c r="A95" s="61" t="s">
        <v>139</v>
      </c>
      <c r="B95" s="62">
        <v>3063.0900000000001</v>
      </c>
      <c r="C95" s="62">
        <v>1123.29</v>
      </c>
      <c r="D95" s="62">
        <v>306.35000000000002</v>
      </c>
      <c r="E95" s="62">
        <v>218.22999999999999</v>
      </c>
      <c r="F95" s="62">
        <v>120.59999999999999</v>
      </c>
      <c r="G95" s="62">
        <v>114.77</v>
      </c>
      <c r="H95" s="62">
        <v>163.91</v>
      </c>
      <c r="I95" s="62">
        <v>134.97999999999999</v>
      </c>
      <c r="J95" s="62">
        <v>119.94</v>
      </c>
      <c r="K95" s="62">
        <v>123.51000000000001</v>
      </c>
      <c r="L95" s="62">
        <v>117.64</v>
      </c>
      <c r="M95" s="62">
        <v>115.28</v>
      </c>
      <c r="N95" s="62">
        <v>113.84</v>
      </c>
      <c r="O95" s="62">
        <v>113.56999999999999</v>
      </c>
      <c r="P95" s="62">
        <v>108.65000000000001</v>
      </c>
      <c r="Q95" s="62">
        <v>109.79000000000001</v>
      </c>
      <c r="R95" s="62">
        <v>114.06999999999999</v>
      </c>
      <c r="S95" s="62">
        <v>109.45</v>
      </c>
      <c r="T95" s="62">
        <v>108.13</v>
      </c>
      <c r="U95" s="62">
        <v>107.92</v>
      </c>
      <c r="V95" s="62">
        <v>105.42</v>
      </c>
      <c r="W95" s="62">
        <v>106.34</v>
      </c>
      <c r="X95" s="62">
        <v>111.75</v>
      </c>
      <c r="Y95" s="62">
        <v>113.06999999999999</v>
      </c>
      <c r="Z95" s="62">
        <v>106.06999999999999</v>
      </c>
      <c r="AA95" s="62">
        <v>102.55</v>
      </c>
      <c r="AB95" s="62">
        <v>103.95999999999999</v>
      </c>
      <c r="AC95" s="62">
        <v>104.22</v>
      </c>
      <c r="AD95" s="62">
        <v>104.90000000000001</v>
      </c>
      <c r="AE95" s="62">
        <v>106.23999999999999</v>
      </c>
      <c r="AF95" s="62">
        <v>110.8</v>
      </c>
      <c r="AG95" s="63">
        <v>106.84</v>
      </c>
      <c r="AH95" s="63">
        <v>107.36</v>
      </c>
    </row>
    <row r="96" ht="14.449999999999999" customHeight="1">
      <c r="A96" s="61" t="s">
        <v>140</v>
      </c>
      <c r="B96" s="62">
        <v>2654</v>
      </c>
      <c r="C96" s="62">
        <v>1203.5</v>
      </c>
      <c r="D96" s="62">
        <v>291.86000000000001</v>
      </c>
      <c r="E96" s="62">
        <v>218.43000000000001</v>
      </c>
      <c r="F96" s="62">
        <v>122.06999999999999</v>
      </c>
      <c r="G96" s="62">
        <v>111.98</v>
      </c>
      <c r="H96" s="62">
        <v>171.47</v>
      </c>
      <c r="I96" s="62">
        <v>124.04000000000001</v>
      </c>
      <c r="J96" s="62">
        <v>117.97</v>
      </c>
      <c r="K96" s="62">
        <v>119.69</v>
      </c>
      <c r="L96" s="62">
        <v>112.41</v>
      </c>
      <c r="M96" s="62">
        <v>115.51000000000001</v>
      </c>
      <c r="N96" s="62">
        <v>112.59</v>
      </c>
      <c r="O96" s="62">
        <v>113.18000000000001</v>
      </c>
      <c r="P96" s="62">
        <v>109.09999999999999</v>
      </c>
      <c r="Q96" s="62">
        <v>109.58</v>
      </c>
      <c r="R96" s="62">
        <v>114.06999999999999</v>
      </c>
      <c r="S96" s="62">
        <v>109.64</v>
      </c>
      <c r="T96" s="62">
        <v>109.39</v>
      </c>
      <c r="U96" s="62">
        <v>107.62</v>
      </c>
      <c r="V96" s="62">
        <v>107.17</v>
      </c>
      <c r="W96" s="62">
        <v>107.69</v>
      </c>
      <c r="X96" s="62">
        <v>110.52</v>
      </c>
      <c r="Y96" s="62">
        <v>112.78</v>
      </c>
      <c r="Z96" s="62">
        <v>104.95</v>
      </c>
      <c r="AA96" s="62">
        <v>101.70999999999999</v>
      </c>
      <c r="AB96" s="62">
        <v>104.56</v>
      </c>
      <c r="AC96" s="62">
        <v>104.76000000000001</v>
      </c>
      <c r="AD96" s="62">
        <v>107.18000000000001</v>
      </c>
      <c r="AE96" s="62">
        <v>106.27</v>
      </c>
      <c r="AF96" s="62">
        <v>112.26000000000001</v>
      </c>
      <c r="AG96" s="63">
        <v>108.3</v>
      </c>
      <c r="AH96" s="63">
        <v>108.17</v>
      </c>
    </row>
    <row r="97" ht="14.449999999999999" customHeight="1">
      <c r="A97" s="61" t="s">
        <v>141</v>
      </c>
      <c r="B97" s="62">
        <v>5264.9799999999996</v>
      </c>
      <c r="C97" s="62">
        <v>1163</v>
      </c>
      <c r="D97" s="62">
        <v>249.03</v>
      </c>
      <c r="E97" s="62">
        <v>200.40000000000001</v>
      </c>
      <c r="F97" s="62">
        <v>121.34</v>
      </c>
      <c r="G97" s="62">
        <v>110.70999999999999</v>
      </c>
      <c r="H97" s="62">
        <v>153.71000000000001</v>
      </c>
      <c r="I97" s="62">
        <v>148.86000000000001</v>
      </c>
      <c r="J97" s="62">
        <v>118.31</v>
      </c>
      <c r="K97" s="62">
        <v>117.52</v>
      </c>
      <c r="L97" s="62">
        <v>112.31999999999999</v>
      </c>
      <c r="M97" s="62">
        <v>111.86</v>
      </c>
      <c r="N97" s="62">
        <v>109.42</v>
      </c>
      <c r="O97" s="62">
        <v>112.44</v>
      </c>
      <c r="P97" s="62">
        <v>108.06999999999999</v>
      </c>
      <c r="Q97" s="62">
        <v>113.3</v>
      </c>
      <c r="R97" s="62">
        <v>119.26000000000001</v>
      </c>
      <c r="S97" s="62">
        <v>113.43000000000001</v>
      </c>
      <c r="T97" s="62">
        <v>108.54000000000001</v>
      </c>
      <c r="U97" s="62">
        <v>109.22</v>
      </c>
      <c r="V97" s="62">
        <v>108.65000000000001</v>
      </c>
      <c r="W97" s="62">
        <v>109.01000000000001</v>
      </c>
      <c r="X97" s="62">
        <v>107.81999999999999</v>
      </c>
      <c r="Y97" s="62">
        <v>113.11</v>
      </c>
      <c r="Z97" s="62">
        <v>103.67</v>
      </c>
      <c r="AA97" s="62">
        <v>103.09999999999999</v>
      </c>
      <c r="AB97" s="62">
        <v>104.7</v>
      </c>
      <c r="AC97" s="62">
        <v>102.56999999999999</v>
      </c>
      <c r="AD97" s="62">
        <v>105</v>
      </c>
      <c r="AE97" s="62">
        <v>108.58</v>
      </c>
      <c r="AF97" s="62">
        <v>111.36</v>
      </c>
      <c r="AG97" s="63">
        <v>106.41</v>
      </c>
      <c r="AH97" s="63">
        <v>107.59</v>
      </c>
    </row>
    <row r="98" ht="14.449999999999999" customHeight="1">
      <c r="A98" s="61" t="s">
        <v>142</v>
      </c>
      <c r="B98" s="62">
        <v>3185.8499999999999</v>
      </c>
      <c r="C98" s="62">
        <v>1718.3900000000001</v>
      </c>
      <c r="D98" s="62">
        <v>365.22000000000003</v>
      </c>
      <c r="E98" s="62">
        <v>238.94999999999999</v>
      </c>
      <c r="F98" s="62">
        <v>131.75999999999999</v>
      </c>
      <c r="G98" s="62">
        <v>109.03</v>
      </c>
      <c r="H98" s="62">
        <v>174.34</v>
      </c>
      <c r="I98" s="62">
        <v>140.69</v>
      </c>
      <c r="J98" s="62">
        <v>115.59</v>
      </c>
      <c r="K98" s="62">
        <v>119.41</v>
      </c>
      <c r="L98" s="62">
        <v>117.56</v>
      </c>
      <c r="M98" s="62">
        <v>111.84</v>
      </c>
      <c r="N98" s="62">
        <v>111.51000000000001</v>
      </c>
      <c r="O98" s="62">
        <v>114.06</v>
      </c>
      <c r="P98" s="62">
        <v>110.34999999999999</v>
      </c>
      <c r="Q98" s="62">
        <v>111.81</v>
      </c>
      <c r="R98" s="62">
        <v>113.08</v>
      </c>
      <c r="S98" s="62">
        <v>110.69</v>
      </c>
      <c r="T98" s="62">
        <v>110.01000000000001</v>
      </c>
      <c r="U98" s="62">
        <v>106.36</v>
      </c>
      <c r="V98" s="62">
        <v>105.95</v>
      </c>
      <c r="W98" s="62">
        <v>106.51000000000001</v>
      </c>
      <c r="X98" s="62">
        <v>108.58</v>
      </c>
      <c r="Y98" s="62">
        <v>110.64</v>
      </c>
      <c r="Z98" s="62">
        <v>104.76000000000001</v>
      </c>
      <c r="AA98" s="62">
        <v>102.16</v>
      </c>
      <c r="AB98" s="62">
        <v>102.81999999999999</v>
      </c>
      <c r="AC98" s="62">
        <v>103.53</v>
      </c>
      <c r="AD98" s="62">
        <v>105</v>
      </c>
      <c r="AE98" s="62">
        <v>106.2</v>
      </c>
      <c r="AF98" s="62">
        <v>112.06999999999999</v>
      </c>
      <c r="AG98" s="63">
        <v>107.44</v>
      </c>
      <c r="AH98" s="63">
        <v>107.15000000000001</v>
      </c>
    </row>
    <row r="99" ht="14.449999999999999" customHeight="1">
      <c r="A99" s="61" t="s">
        <v>143</v>
      </c>
      <c r="B99" s="62">
        <v>2138.5999999999999</v>
      </c>
      <c r="C99" s="62">
        <v>1519.98</v>
      </c>
      <c r="D99" s="62">
        <v>318.63999999999999</v>
      </c>
      <c r="E99" s="62">
        <v>244.56</v>
      </c>
      <c r="F99" s="62">
        <v>125.48</v>
      </c>
      <c r="G99" s="62">
        <v>114.94</v>
      </c>
      <c r="H99" s="62">
        <v>166.33000000000001</v>
      </c>
      <c r="I99" s="62">
        <v>129.47999999999999</v>
      </c>
      <c r="J99" s="62">
        <v>116.94</v>
      </c>
      <c r="K99" s="62">
        <v>118.98999999999999</v>
      </c>
      <c r="L99" s="62">
        <v>119.86</v>
      </c>
      <c r="M99" s="62">
        <v>114.48</v>
      </c>
      <c r="N99" s="62">
        <v>112.14</v>
      </c>
      <c r="O99" s="62">
        <v>114.51000000000001</v>
      </c>
      <c r="P99" s="62">
        <v>105.48999999999999</v>
      </c>
      <c r="Q99" s="62">
        <v>111.65000000000001</v>
      </c>
      <c r="R99" s="62">
        <v>114.98999999999999</v>
      </c>
      <c r="S99" s="62">
        <v>112.22</v>
      </c>
      <c r="T99" s="62">
        <v>109.52</v>
      </c>
      <c r="U99" s="62">
        <v>108.87</v>
      </c>
      <c r="V99" s="62">
        <v>106.45999999999999</v>
      </c>
      <c r="W99" s="62">
        <v>108.52</v>
      </c>
      <c r="X99" s="62">
        <v>111.79000000000001</v>
      </c>
      <c r="Y99" s="62">
        <v>111.05</v>
      </c>
      <c r="Z99" s="62">
        <v>106.65000000000001</v>
      </c>
      <c r="AA99" s="62">
        <v>102.5</v>
      </c>
      <c r="AB99" s="62">
        <v>104.58</v>
      </c>
      <c r="AC99" s="62">
        <v>104.72</v>
      </c>
      <c r="AD99" s="62">
        <v>106.06</v>
      </c>
      <c r="AE99" s="62">
        <v>108.45</v>
      </c>
      <c r="AF99" s="62">
        <v>113.04000000000001</v>
      </c>
      <c r="AG99" s="63">
        <v>107.97</v>
      </c>
      <c r="AH99" s="63">
        <v>108.47</v>
      </c>
    </row>
    <row r="100" ht="14.449999999999999" customHeight="1">
      <c r="A100" s="69" t="s">
        <v>144</v>
      </c>
      <c r="B100" s="70">
        <v>2551</v>
      </c>
      <c r="C100" s="70">
        <v>2058</v>
      </c>
      <c r="D100" s="70">
        <v>343</v>
      </c>
      <c r="E100" s="70">
        <v>247</v>
      </c>
      <c r="F100" s="70">
        <v>156</v>
      </c>
      <c r="G100" s="70">
        <v>123.61</v>
      </c>
      <c r="H100" s="70">
        <v>152.09</v>
      </c>
      <c r="I100" s="70">
        <v>167.24000000000001</v>
      </c>
      <c r="J100" s="70">
        <v>119.70999999999999</v>
      </c>
      <c r="K100" s="70">
        <v>110.48999999999999</v>
      </c>
      <c r="L100" s="70">
        <v>132.71000000000001</v>
      </c>
      <c r="M100" s="70">
        <v>117.01000000000001</v>
      </c>
      <c r="N100" s="70">
        <v>111.13</v>
      </c>
      <c r="O100" s="70">
        <v>115.3</v>
      </c>
      <c r="P100" s="70">
        <v>111.18000000000001</v>
      </c>
      <c r="Q100" s="70">
        <v>107.48</v>
      </c>
      <c r="R100" s="70">
        <v>109.88</v>
      </c>
      <c r="S100" s="70">
        <v>117.22</v>
      </c>
      <c r="T100" s="70">
        <v>101.40000000000001</v>
      </c>
      <c r="U100" s="70">
        <v>105.44</v>
      </c>
      <c r="V100" s="70">
        <v>105.98999999999999</v>
      </c>
      <c r="W100" s="70">
        <v>105.23999999999999</v>
      </c>
      <c r="X100" s="70">
        <v>103.98999999999999</v>
      </c>
      <c r="Y100" s="70">
        <v>111.06</v>
      </c>
      <c r="Z100" s="70">
        <v>105.88</v>
      </c>
      <c r="AA100" s="70">
        <v>102.83</v>
      </c>
      <c r="AB100" s="70">
        <v>104.90000000000001</v>
      </c>
      <c r="AC100" s="70">
        <v>103.78</v>
      </c>
      <c r="AD100" s="70">
        <v>101.91</v>
      </c>
      <c r="AE100" s="70">
        <v>105.76000000000001</v>
      </c>
      <c r="AF100" s="70">
        <v>105.67</v>
      </c>
      <c r="AG100" s="71">
        <v>104.84</v>
      </c>
      <c r="AH100" s="71">
        <v>105.11</v>
      </c>
    </row>
    <row r="102" ht="33.600000000000001" customHeight="1">
      <c r="A102" s="72" t="s">
        <v>145</v>
      </c>
      <c r="B102" s="72"/>
      <c r="C102" s="72"/>
      <c r="D102" s="72"/>
      <c r="E102" s="72"/>
      <c r="F102" s="72"/>
      <c r="G102" s="72"/>
      <c r="H102" s="72"/>
      <c r="I102" s="72"/>
    </row>
    <row r="103" ht="18">
      <c r="A103" s="73" t="s">
        <v>146</v>
      </c>
      <c r="B103" s="73"/>
      <c r="C103" s="73"/>
      <c r="D103" s="73"/>
      <c r="E103" s="73"/>
      <c r="F103" s="73"/>
      <c r="G103" s="73"/>
      <c r="H103" s="73"/>
      <c r="I103" s="73"/>
    </row>
    <row r="104" ht="18">
      <c r="A104" s="73" t="s">
        <v>147</v>
      </c>
      <c r="B104" s="73"/>
      <c r="C104" s="73"/>
      <c r="D104" s="73"/>
      <c r="E104" s="73"/>
    </row>
    <row r="105" ht="20.25" customHeight="1">
      <c r="A105" s="72" t="s">
        <v>148</v>
      </c>
      <c r="B105" s="72"/>
      <c r="C105" s="72"/>
      <c r="D105" s="72"/>
      <c r="E105" s="72"/>
      <c r="F105" s="72"/>
      <c r="G105" s="72"/>
    </row>
    <row r="106" ht="18" customHeight="1">
      <c r="A106" s="72" t="s">
        <v>149</v>
      </c>
      <c r="B106" s="72"/>
      <c r="C106" s="72"/>
      <c r="D106" s="72"/>
      <c r="E106" s="72"/>
      <c r="F106" s="72"/>
      <c r="G106" s="72"/>
    </row>
    <row r="107" ht="19.5" customHeight="1">
      <c r="A107" s="72" t="s">
        <v>150</v>
      </c>
      <c r="B107" s="74"/>
      <c r="C107" s="74"/>
      <c r="D107" s="74"/>
      <c r="E107" s="74"/>
      <c r="F107" s="74"/>
      <c r="G107" s="74"/>
    </row>
    <row r="108" ht="18">
      <c r="A108" s="47" t="s">
        <v>151</v>
      </c>
    </row>
  </sheetData>
  <mergeCells count="6">
    <mergeCell ref="B2:AH2"/>
    <mergeCell ref="A102:I102"/>
    <mergeCell ref="A104:E104"/>
    <mergeCell ref="A105:G105"/>
    <mergeCell ref="A106:G106"/>
    <mergeCell ref="A107:G107"/>
  </mergeCells>
  <printOptions headings="0" gridLines="0"/>
  <pageMargins left="0.15748031496062992" right="0.15748031496062992" top="0.55118110236220474" bottom="0.15748031496062992" header="0.15748031496062992" footer="0.15748031496062992"/>
  <pageSetup paperSize="9" scale="40" fitToWidth="1" fitToHeight="0" pageOrder="downThenOver" orientation="landscape" usePrinterDefaults="1" blackAndWhite="0" draft="0" cellComments="none" useFirstPageNumber="0" errors="displayed" horizontalDpi="600" verticalDpi="600" copies="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Р7-Офис/2024.3.2.551</Application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Грубер Екатерина Жанатовна</dc:creator>
  <cp:revision>3</cp:revision>
  <dcterms:created xsi:type="dcterms:W3CDTF">2022-11-23T10:29:48Z</dcterms:created>
  <dcterms:modified xsi:type="dcterms:W3CDTF">2025-02-27T08:03:08Z</dcterms:modified>
</cp:coreProperties>
</file>